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OWNER\OneDrive\바탕 화면\"/>
    </mc:Choice>
  </mc:AlternateContent>
  <xr:revisionPtr revIDLastSave="0" documentId="13_ncr:1_{1D6177BA-4C38-4DD7-9514-5153EE29D293}" xr6:coauthVersionLast="47" xr6:coauthVersionMax="47" xr10:uidLastSave="{00000000-0000-0000-0000-000000000000}"/>
  <bookViews>
    <workbookView xWindow="28680" yWindow="-120" windowWidth="29040" windowHeight="15840" firstSheet="1" activeTab="1" xr2:uid="{33C6E58B-AD4D-44F1-AE95-9CE944D9A07F}"/>
  </bookViews>
  <sheets>
    <sheet name="산출근거" sheetId="5" state="hidden" r:id="rId1"/>
    <sheet name="일위대가표" sheetId="4" r:id="rId2"/>
    <sheet name="덤프트럭2.5톤" sheetId="6" state="hidden" r:id="rId3"/>
  </sheets>
  <definedNames>
    <definedName name="_xlnm.Print_Area" localSheetId="1">일위대가표!$A$1:$M$162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4" l="1"/>
  <c r="C8" i="4"/>
  <c r="K9" i="4"/>
  <c r="F9" i="4"/>
  <c r="H9" i="4" l="1"/>
  <c r="J9" i="4"/>
  <c r="L9" i="4" s="1"/>
  <c r="U10" i="5"/>
  <c r="T10" i="5" s="1"/>
  <c r="E23" i="5"/>
  <c r="E19" i="5"/>
  <c r="H17" i="5"/>
  <c r="H23" i="5" s="1"/>
  <c r="M10" i="5"/>
  <c r="M9" i="5"/>
  <c r="U9" i="5" s="1"/>
  <c r="AA8" i="6"/>
  <c r="AC8" i="6" s="1"/>
  <c r="Z6" i="6"/>
  <c r="AB5" i="6"/>
  <c r="AC5" i="6" s="1"/>
  <c r="AB4" i="6"/>
  <c r="AA4" i="6"/>
  <c r="T9" i="5" l="1"/>
  <c r="M23" i="5"/>
  <c r="W23" i="5" s="1"/>
  <c r="H21" i="5"/>
  <c r="H19" i="5"/>
  <c r="M19" i="5" s="1"/>
  <c r="U19" i="5" s="1"/>
  <c r="J7" i="6"/>
  <c r="Z7" i="6" s="1"/>
  <c r="AC7" i="6" s="1"/>
  <c r="AC4" i="6" s="1"/>
  <c r="AC6" i="6"/>
  <c r="T19" i="5" l="1"/>
  <c r="U53" i="5"/>
  <c r="T23" i="5"/>
  <c r="W53" i="5"/>
  <c r="W4" i="5" s="1"/>
  <c r="Z4" i="6"/>
  <c r="E21" i="5" s="1"/>
  <c r="M21" i="5" s="1"/>
  <c r="V21" i="5" s="1"/>
  <c r="V53" i="5" l="1"/>
  <c r="V4" i="5" s="1"/>
  <c r="T21" i="5"/>
  <c r="T53" i="5" s="1"/>
  <c r="O95" i="4" l="1"/>
  <c r="K8" i="4"/>
  <c r="H8" i="4"/>
  <c r="F8" i="4"/>
  <c r="J8" i="4"/>
  <c r="K7" i="4"/>
  <c r="H7" i="4" l="1"/>
  <c r="L8" i="4"/>
  <c r="T4" i="5" l="1"/>
  <c r="U4" i="5"/>
  <c r="J7" i="4" l="1"/>
  <c r="L7" i="4"/>
  <c r="F7" i="4"/>
</calcChain>
</file>

<file path=xl/sharedStrings.xml><?xml version="1.0" encoding="utf-8"?>
<sst xmlns="http://schemas.openxmlformats.org/spreadsheetml/2006/main" count="97" uniqueCount="62">
  <si>
    <t>재료비</t>
  </si>
  <si>
    <t>노무비</t>
  </si>
  <si>
    <t>인</t>
  </si>
  <si>
    <t>기계경비</t>
  </si>
  <si>
    <t>명    칭</t>
  </si>
  <si>
    <t>규   격</t>
  </si>
  <si>
    <t>산   출   근   거</t>
  </si>
  <si>
    <t>경    비</t>
  </si>
  <si>
    <t>합    계</t>
  </si>
  <si>
    <t>비     고</t>
  </si>
  <si>
    <t>손    료</t>
  </si>
  <si>
    <t/>
  </si>
  <si>
    <t>￦×</t>
  </si>
  <si>
    <t>×</t>
  </si>
  <si>
    <t>10(-7)</t>
  </si>
  <si>
    <t>경유</t>
  </si>
  <si>
    <t>ℓ</t>
  </si>
  <si>
    <t>잡    품</t>
  </si>
  <si>
    <t>%</t>
  </si>
  <si>
    <t>건설기계운전사</t>
  </si>
  <si>
    <t>1/8*16/12*25/20</t>
  </si>
  <si>
    <t>일 위 대 가 표</t>
  </si>
  <si>
    <t>명      칭</t>
  </si>
  <si>
    <t>규      격</t>
  </si>
  <si>
    <t>수 량</t>
    <phoneticPr fontId="3" type="noConversion"/>
  </si>
  <si>
    <t>단 위</t>
    <phoneticPr fontId="3" type="noConversion"/>
  </si>
  <si>
    <t>재 료 비</t>
  </si>
  <si>
    <t>노 무 비</t>
  </si>
  <si>
    <t>비  고</t>
  </si>
  <si>
    <t>단   가</t>
  </si>
  <si>
    <t>금    액</t>
  </si>
  <si>
    <t xml:space="preserve"> 제    1 호표</t>
    <phoneticPr fontId="3" type="noConversion"/>
  </si>
  <si>
    <t>인</t>
    <phoneticPr fontId="3" type="noConversion"/>
  </si>
  <si>
    <t>단 가 산 출 근 거</t>
  </si>
  <si>
    <t>공  종</t>
  </si>
  <si>
    <t>산  출  내  역</t>
  </si>
  <si>
    <t>덤프트럭</t>
    <phoneticPr fontId="3" type="noConversion"/>
  </si>
  <si>
    <t>2.5TON</t>
    <phoneticPr fontId="3" type="noConversion"/>
  </si>
  <si>
    <t>덤프트럭(2.5TON)</t>
    <phoneticPr fontId="3" type="noConversion"/>
  </si>
  <si>
    <t>주연료의</t>
    <phoneticPr fontId="3" type="noConversion"/>
  </si>
  <si>
    <t>차선도색(밑그림/보수) (실선)  / M2</t>
    <phoneticPr fontId="3" type="noConversion"/>
  </si>
  <si>
    <t>1.</t>
    <phoneticPr fontId="3" type="noConversion"/>
  </si>
  <si>
    <t>인건비</t>
    <phoneticPr fontId="3" type="noConversion"/>
  </si>
  <si>
    <t>2</t>
    <phoneticPr fontId="3" type="noConversion"/>
  </si>
  <si>
    <t>/</t>
    <phoneticPr fontId="3" type="noConversion"/>
  </si>
  <si>
    <t>X</t>
    <phoneticPr fontId="3" type="noConversion"/>
  </si>
  <si>
    <t>=</t>
    <phoneticPr fontId="3" type="noConversion"/>
  </si>
  <si>
    <t>2.</t>
    <phoneticPr fontId="3" type="noConversion"/>
  </si>
  <si>
    <t>트럭(2.5TON)</t>
    <phoneticPr fontId="3" type="noConversion"/>
  </si>
  <si>
    <t>실선 1일 시공량 : 900 M2</t>
    <phoneticPr fontId="3" type="noConversion"/>
  </si>
  <si>
    <t>M2/hr</t>
    <phoneticPr fontId="3" type="noConversion"/>
  </si>
  <si>
    <t>특별인부:</t>
    <phoneticPr fontId="3" type="noConversion"/>
  </si>
  <si>
    <t>보통인부:</t>
    <phoneticPr fontId="3" type="noConversion"/>
  </si>
  <si>
    <t>노무비:</t>
    <phoneticPr fontId="3" type="noConversion"/>
  </si>
  <si>
    <t>재료비:</t>
    <phoneticPr fontId="3" type="noConversion"/>
  </si>
  <si>
    <t>경 비:</t>
    <phoneticPr fontId="3" type="noConversion"/>
  </si>
  <si>
    <t>총 계</t>
    <phoneticPr fontId="3" type="noConversion"/>
  </si>
  <si>
    <t>보통인부</t>
    <phoneticPr fontId="3" type="noConversion"/>
  </si>
  <si>
    <t>M2</t>
    <phoneticPr fontId="3" type="noConversion"/>
  </si>
  <si>
    <t>천장</t>
    <phoneticPr fontId="3" type="noConversion"/>
  </si>
  <si>
    <t>병해충방제(군락)</t>
    <phoneticPr fontId="3" type="noConversion"/>
  </si>
  <si>
    <t>특별인부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</si>
</sst>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76" formatCode="#,##0.##"/>
    <numFmt numFmtId="177" formatCode="#,##0.#######"/>
    <numFmt numFmtId="178" formatCode="0.000"/>
    <numFmt numFmtId="179" formatCode="0.0000"/>
    <numFmt numFmtId="180" formatCode="0.#######;\-0.#######;#"/>
    <numFmt numFmtId="181" formatCode="#,##0;\-#,##0;#"/>
    <numFmt numFmtId="182" formatCode="#,##0.##;\-#,##0.##;#"/>
    <numFmt numFmtId="183" formatCode="0_ "/>
    <numFmt numFmtId="185" formatCode="0.00000"/>
  </numFmts>
  <fonts count="32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20"/>
      <color indexed="8"/>
      <name val="Arial"/>
      <family val="2"/>
    </font>
    <font>
      <b/>
      <sz val="9"/>
      <color indexed="8"/>
      <name val="굴림체"/>
      <family val="3"/>
    </font>
    <font>
      <b/>
      <sz val="9"/>
      <color rgb="FF000000"/>
      <name val="굴림체"/>
      <family val="3"/>
    </font>
    <font>
      <sz val="9"/>
      <color rgb="FF000000"/>
      <name val="굴림체"/>
      <family val="3"/>
    </font>
    <font>
      <b/>
      <u/>
      <sz val="15"/>
      <color indexed="8"/>
      <name val="굴림체"/>
      <family val="3"/>
      <charset val="129"/>
    </font>
    <font>
      <sz val="9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10"/>
      <color theme="1"/>
      <name val="맑은 고딕"/>
      <family val="2"/>
      <charset val="129"/>
      <scheme val="minor"/>
    </font>
    <font>
      <b/>
      <sz val="9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color theme="1"/>
      <name val="맑은 고딕"/>
      <family val="2"/>
      <charset val="129"/>
      <scheme val="minor"/>
    </font>
    <font>
      <sz val="10"/>
      <color indexed="8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9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color rgb="FF000000"/>
      <name val="굴림체"/>
      <family val="3"/>
      <charset val="129"/>
    </font>
    <font>
      <sz val="11"/>
      <color rgb="FF000000"/>
      <name val="굴림체"/>
      <family val="3"/>
      <charset val="129"/>
    </font>
    <font>
      <b/>
      <sz val="11"/>
      <color rgb="FF000000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theme="1"/>
      <name val="굴림체"/>
      <family val="3"/>
      <charset val="129"/>
    </font>
    <font>
      <b/>
      <sz val="11"/>
      <name val="굴림체"/>
      <family val="3"/>
      <charset val="129"/>
    </font>
    <font>
      <b/>
      <sz val="9"/>
      <color rgb="FF000000"/>
      <name val="굴림체"/>
      <family val="3"/>
      <charset val="129"/>
    </font>
    <font>
      <b/>
      <sz val="11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215">
    <xf numFmtId="0" fontId="0" fillId="0" borderId="0" xfId="0">
      <alignment vertical="center"/>
    </xf>
    <xf numFmtId="0" fontId="0" fillId="2" borderId="0" xfId="0" applyFill="1">
      <alignment vertical="center"/>
    </xf>
    <xf numFmtId="3" fontId="7" fillId="2" borderId="2" xfId="0" applyNumberFormat="1" applyFont="1" applyFill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left" vertical="center"/>
    </xf>
    <xf numFmtId="3" fontId="7" fillId="2" borderId="14" xfId="0" applyNumberFormat="1" applyFont="1" applyFill="1" applyBorder="1">
      <alignment vertical="center"/>
    </xf>
    <xf numFmtId="3" fontId="7" fillId="2" borderId="5" xfId="0" applyNumberFormat="1" applyFont="1" applyFill="1" applyBorder="1">
      <alignment vertical="center"/>
    </xf>
    <xf numFmtId="3" fontId="5" fillId="3" borderId="7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9" xfId="0" applyNumberFormat="1" applyFont="1" applyFill="1" applyBorder="1" applyAlignment="1">
      <alignment horizontal="center" vertical="center"/>
    </xf>
    <xf numFmtId="3" fontId="6" fillId="2" borderId="11" xfId="0" applyNumberFormat="1" applyFont="1" applyFill="1" applyBorder="1">
      <alignment vertical="center"/>
    </xf>
    <xf numFmtId="3" fontId="6" fillId="2" borderId="12" xfId="0" applyNumberFormat="1" applyFont="1" applyFill="1" applyBorder="1">
      <alignment vertical="center"/>
    </xf>
    <xf numFmtId="3" fontId="6" fillId="2" borderId="13" xfId="0" applyNumberFormat="1" applyFont="1" applyFill="1" applyBorder="1">
      <alignment vertical="center"/>
    </xf>
    <xf numFmtId="0" fontId="2" fillId="2" borderId="0" xfId="0" applyFont="1" applyFill="1">
      <alignment vertical="center"/>
    </xf>
    <xf numFmtId="3" fontId="7" fillId="2" borderId="15" xfId="0" applyNumberFormat="1" applyFont="1" applyFill="1" applyBorder="1" applyAlignment="1">
      <alignment horizontal="left" vertical="center"/>
    </xf>
    <xf numFmtId="3" fontId="7" fillId="2" borderId="16" xfId="0" applyNumberFormat="1" applyFont="1" applyFill="1" applyBorder="1" applyAlignment="1">
      <alignment horizontal="left" vertical="center"/>
    </xf>
    <xf numFmtId="3" fontId="7" fillId="2" borderId="18" xfId="0" applyNumberFormat="1" applyFont="1" applyFill="1" applyBorder="1">
      <alignment vertical="center"/>
    </xf>
    <xf numFmtId="3" fontId="7" fillId="2" borderId="19" xfId="0" applyNumberFormat="1" applyFont="1" applyFill="1" applyBorder="1">
      <alignment vertical="center"/>
    </xf>
    <xf numFmtId="41" fontId="7" fillId="2" borderId="3" xfId="1" applyFont="1" applyFill="1" applyBorder="1" applyAlignment="1">
      <alignment vertical="center"/>
    </xf>
    <xf numFmtId="41" fontId="7" fillId="2" borderId="3" xfId="1" applyFont="1" applyFill="1" applyBorder="1" applyAlignment="1">
      <alignment horizontal="right" vertical="center"/>
    </xf>
    <xf numFmtId="41" fontId="7" fillId="2" borderId="4" xfId="1" applyFont="1" applyFill="1" applyBorder="1" applyAlignment="1">
      <alignment horizontal="left" vertical="center"/>
    </xf>
    <xf numFmtId="41" fontId="7" fillId="2" borderId="16" xfId="1" applyFont="1" applyFill="1" applyBorder="1" applyAlignment="1">
      <alignment vertical="center"/>
    </xf>
    <xf numFmtId="41" fontId="7" fillId="2" borderId="16" xfId="1" applyFont="1" applyFill="1" applyBorder="1" applyAlignment="1">
      <alignment horizontal="right" vertical="center"/>
    </xf>
    <xf numFmtId="41" fontId="7" fillId="2" borderId="20" xfId="1" applyFont="1" applyFill="1" applyBorder="1" applyAlignment="1">
      <alignment horizontal="left" vertical="center"/>
    </xf>
    <xf numFmtId="41" fontId="6" fillId="2" borderId="10" xfId="1" applyFont="1" applyFill="1" applyBorder="1" applyAlignment="1">
      <alignment horizontal="right" vertical="center"/>
    </xf>
    <xf numFmtId="41" fontId="6" fillId="2" borderId="22" xfId="1" applyFont="1" applyFill="1" applyBorder="1" applyAlignment="1">
      <alignment vertical="center"/>
    </xf>
    <xf numFmtId="41" fontId="2" fillId="2" borderId="0" xfId="1" applyFont="1" applyFill="1">
      <alignment vertical="center"/>
    </xf>
    <xf numFmtId="41" fontId="0" fillId="2" borderId="0" xfId="1" applyFont="1" applyFill="1">
      <alignment vertical="center"/>
    </xf>
    <xf numFmtId="3" fontId="6" fillId="2" borderId="10" xfId="0" applyNumberFormat="1" applyFont="1" applyFill="1" applyBorder="1" applyAlignment="1">
      <alignment horizontal="center" vertical="center"/>
    </xf>
    <xf numFmtId="3" fontId="6" fillId="2" borderId="2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shrinkToFit="1"/>
    </xf>
    <xf numFmtId="49" fontId="9" fillId="2" borderId="0" xfId="0" applyNumberFormat="1" applyFont="1" applyFill="1" applyAlignment="1">
      <alignment horizontal="left" vertical="center"/>
    </xf>
    <xf numFmtId="0" fontId="0" fillId="2" borderId="0" xfId="0" applyFill="1" applyAlignment="1">
      <alignment shrinkToFit="1"/>
    </xf>
    <xf numFmtId="0" fontId="0" fillId="2" borderId="0" xfId="0" applyFill="1" applyAlignment="1">
      <alignment horizontal="center" shrinkToFit="1"/>
    </xf>
    <xf numFmtId="49" fontId="10" fillId="2" borderId="25" xfId="0" applyNumberFormat="1" applyFont="1" applyFill="1" applyBorder="1" applyAlignment="1">
      <alignment horizontal="center" vertical="center" shrinkToFit="1"/>
    </xf>
    <xf numFmtId="0" fontId="11" fillId="2" borderId="26" xfId="0" applyFont="1" applyFill="1" applyBorder="1" applyAlignment="1">
      <alignment horizontal="left" vertical="center" shrinkToFit="1"/>
    </xf>
    <xf numFmtId="0" fontId="12" fillId="2" borderId="26" xfId="0" applyFont="1" applyFill="1" applyBorder="1" applyAlignment="1"/>
    <xf numFmtId="0" fontId="12" fillId="2" borderId="26" xfId="0" applyFont="1" applyFill="1" applyBorder="1" applyAlignment="1">
      <alignment horizontal="center"/>
    </xf>
    <xf numFmtId="41" fontId="11" fillId="2" borderId="26" xfId="1" applyFont="1" applyFill="1" applyBorder="1" applyAlignment="1">
      <alignment horizontal="center" vertical="center" shrinkToFit="1"/>
    </xf>
    <xf numFmtId="41" fontId="12" fillId="2" borderId="26" xfId="1" applyFont="1" applyFill="1" applyBorder="1" applyAlignment="1"/>
    <xf numFmtId="0" fontId="12" fillId="2" borderId="0" xfId="0" applyFont="1" applyFill="1" applyAlignment="1">
      <alignment shrinkToFit="1"/>
    </xf>
    <xf numFmtId="0" fontId="10" fillId="2" borderId="24" xfId="0" applyFont="1" applyFill="1" applyBorder="1" applyAlignment="1">
      <alignment horizontal="left" vertical="center" shrinkToFit="1"/>
    </xf>
    <xf numFmtId="3" fontId="13" fillId="2" borderId="27" xfId="0" applyNumberFormat="1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41" fontId="10" fillId="2" borderId="27" xfId="1" applyFont="1" applyFill="1" applyBorder="1" applyAlignment="1">
      <alignment vertical="center" shrinkToFit="1"/>
    </xf>
    <xf numFmtId="41" fontId="10" fillId="4" borderId="27" xfId="1" applyFont="1" applyFill="1" applyBorder="1" applyAlignment="1">
      <alignment vertical="center" shrinkToFit="1"/>
    </xf>
    <xf numFmtId="41" fontId="14" fillId="2" borderId="27" xfId="1" applyFont="1" applyFill="1" applyBorder="1" applyAlignment="1">
      <alignment vertical="center"/>
    </xf>
    <xf numFmtId="0" fontId="14" fillId="2" borderId="0" xfId="0" applyFont="1" applyFill="1" applyAlignment="1">
      <alignment vertical="center" shrinkToFit="1"/>
    </xf>
    <xf numFmtId="0" fontId="9" fillId="2" borderId="24" xfId="0" applyFont="1" applyFill="1" applyBorder="1" applyAlignment="1">
      <alignment horizontal="left" vertical="center" shrinkToFit="1"/>
    </xf>
    <xf numFmtId="0" fontId="9" fillId="2" borderId="27" xfId="0" applyFont="1" applyFill="1" applyBorder="1" applyAlignment="1">
      <alignment horizontal="center" vertical="center" shrinkToFit="1"/>
    </xf>
    <xf numFmtId="178" fontId="9" fillId="2" borderId="27" xfId="0" applyNumberFormat="1" applyFont="1" applyFill="1" applyBorder="1" applyAlignment="1">
      <alignment horizontal="center" vertical="center" shrinkToFit="1"/>
    </xf>
    <xf numFmtId="0" fontId="15" fillId="2" borderId="27" xfId="0" applyFont="1" applyFill="1" applyBorder="1" applyAlignment="1">
      <alignment horizontal="center" vertical="center"/>
    </xf>
    <xf numFmtId="41" fontId="9" fillId="2" borderId="27" xfId="1" applyFont="1" applyFill="1" applyBorder="1" applyAlignment="1">
      <alignment vertical="center" shrinkToFit="1"/>
    </xf>
    <xf numFmtId="41" fontId="9" fillId="2" borderId="27" xfId="1" applyFont="1" applyFill="1" applyBorder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3" fontId="9" fillId="2" borderId="27" xfId="0" applyNumberFormat="1" applyFont="1" applyFill="1" applyBorder="1" applyAlignment="1">
      <alignment horizontal="left" vertical="center" shrinkToFit="1"/>
    </xf>
    <xf numFmtId="3" fontId="9" fillId="2" borderId="27" xfId="0" applyNumberFormat="1" applyFont="1" applyFill="1" applyBorder="1" applyAlignment="1">
      <alignment horizontal="center" vertical="center" shrinkToFit="1"/>
    </xf>
    <xf numFmtId="2" fontId="9" fillId="2" borderId="27" xfId="0" applyNumberFormat="1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3" fontId="9" fillId="2" borderId="24" xfId="0" applyNumberFormat="1" applyFont="1" applyFill="1" applyBorder="1" applyAlignment="1">
      <alignment horizontal="left" vertical="center" shrinkToFit="1"/>
    </xf>
    <xf numFmtId="0" fontId="18" fillId="2" borderId="0" xfId="0" applyFont="1" applyFill="1" applyAlignment="1">
      <alignment shrinkToFit="1"/>
    </xf>
    <xf numFmtId="0" fontId="2" fillId="2" borderId="0" xfId="0" applyFont="1" applyFill="1" applyAlignment="1">
      <alignment vertical="center" shrinkToFit="1"/>
    </xf>
    <xf numFmtId="0" fontId="19" fillId="2" borderId="0" xfId="0" applyFont="1" applyFill="1" applyAlignment="1">
      <alignment shrinkToFit="1"/>
    </xf>
    <xf numFmtId="49" fontId="9" fillId="2" borderId="0" xfId="0" applyNumberFormat="1" applyFont="1" applyFill="1" applyAlignment="1">
      <alignment horizontal="left" vertical="center" shrinkToFit="1"/>
    </xf>
    <xf numFmtId="180" fontId="9" fillId="2" borderId="0" xfId="0" applyNumberFormat="1" applyFont="1" applyFill="1" applyAlignment="1">
      <alignment horizontal="center" vertical="center" shrinkToFit="1"/>
    </xf>
    <xf numFmtId="49" fontId="9" fillId="2" borderId="0" xfId="0" applyNumberFormat="1" applyFont="1" applyFill="1" applyAlignment="1">
      <alignment horizontal="center" vertical="center" shrinkToFit="1"/>
    </xf>
    <xf numFmtId="41" fontId="9" fillId="2" borderId="0" xfId="1" applyFont="1" applyFill="1" applyBorder="1" applyAlignment="1">
      <alignment horizontal="right" vertical="center" shrinkToFit="1"/>
    </xf>
    <xf numFmtId="41" fontId="9" fillId="2" borderId="0" xfId="1" applyFont="1" applyFill="1" applyBorder="1" applyAlignment="1">
      <alignment horizontal="center" vertical="center" shrinkToFit="1"/>
    </xf>
    <xf numFmtId="41" fontId="22" fillId="2" borderId="0" xfId="1" applyFont="1" applyFill="1" applyBorder="1" applyAlignment="1">
      <alignment vertical="center" shrinkToFit="1"/>
    </xf>
    <xf numFmtId="41" fontId="23" fillId="2" borderId="0" xfId="1" applyFont="1" applyFill="1" applyBorder="1" applyAlignment="1">
      <alignment vertical="center" shrinkToFit="1"/>
    </xf>
    <xf numFmtId="41" fontId="10" fillId="2" borderId="0" xfId="1" applyFont="1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/>
    </xf>
    <xf numFmtId="0" fontId="17" fillId="2" borderId="25" xfId="0" applyFont="1" applyFill="1" applyBorder="1" applyAlignment="1">
      <alignment horizontal="left" vertical="center" shrinkToFit="1"/>
    </xf>
    <xf numFmtId="0" fontId="18" fillId="2" borderId="28" xfId="0" applyFont="1" applyFill="1" applyBorder="1" applyAlignment="1">
      <alignment horizontal="center"/>
    </xf>
    <xf numFmtId="0" fontId="18" fillId="2" borderId="28" xfId="0" applyFont="1" applyFill="1" applyBorder="1" applyAlignment="1">
      <alignment horizontal="center" vertical="center"/>
    </xf>
    <xf numFmtId="41" fontId="17" fillId="2" borderId="28" xfId="1" applyFont="1" applyFill="1" applyBorder="1" applyAlignment="1">
      <alignment vertical="center" shrinkToFit="1"/>
    </xf>
    <xf numFmtId="41" fontId="9" fillId="2" borderId="28" xfId="1" applyFont="1" applyFill="1" applyBorder="1" applyAlignment="1">
      <alignment vertical="center" shrinkToFit="1"/>
    </xf>
    <xf numFmtId="41" fontId="18" fillId="2" borderId="28" xfId="1" applyFont="1" applyFill="1" applyBorder="1" applyAlignment="1"/>
    <xf numFmtId="0" fontId="17" fillId="2" borderId="0" xfId="0" applyFont="1" applyFill="1" applyAlignment="1">
      <alignment horizontal="left" vertical="center" shrinkToFi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 vertical="center"/>
    </xf>
    <xf numFmtId="41" fontId="17" fillId="2" borderId="0" xfId="1" applyFont="1" applyFill="1" applyBorder="1" applyAlignment="1">
      <alignment vertical="center" shrinkToFit="1"/>
    </xf>
    <xf numFmtId="41" fontId="9" fillId="2" borderId="0" xfId="1" applyFont="1" applyFill="1" applyBorder="1" applyAlignment="1">
      <alignment vertical="center" shrinkToFit="1"/>
    </xf>
    <xf numFmtId="41" fontId="18" fillId="2" borderId="0" xfId="1" applyFont="1" applyFill="1" applyBorder="1" applyAlignment="1"/>
    <xf numFmtId="0" fontId="10" fillId="2" borderId="0" xfId="0" applyFont="1" applyFill="1" applyAlignment="1">
      <alignment horizontal="left" vertical="center" shrinkToFit="1"/>
    </xf>
    <xf numFmtId="3" fontId="13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41" fontId="10" fillId="2" borderId="0" xfId="1" applyFont="1" applyFill="1" applyBorder="1" applyAlignment="1">
      <alignment vertical="center" shrinkToFit="1"/>
    </xf>
    <xf numFmtId="41" fontId="14" fillId="2" borderId="0" xfId="1" applyFont="1" applyFill="1" applyBorder="1" applyAlignment="1">
      <alignment vertical="center"/>
    </xf>
    <xf numFmtId="0" fontId="9" fillId="2" borderId="0" xfId="0" applyFont="1" applyFill="1" applyAlignment="1">
      <alignment horizontal="left" vertical="center" shrinkToFit="1"/>
    </xf>
    <xf numFmtId="3" fontId="15" fillId="2" borderId="0" xfId="0" applyNumberFormat="1" applyFont="1" applyFill="1" applyAlignment="1">
      <alignment horizontal="center" vertical="center"/>
    </xf>
    <xf numFmtId="178" fontId="15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41" fontId="15" fillId="2" borderId="0" xfId="1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 shrinkToFit="1"/>
    </xf>
    <xf numFmtId="178" fontId="9" fillId="2" borderId="0" xfId="0" applyNumberFormat="1" applyFont="1" applyFill="1" applyAlignment="1">
      <alignment horizontal="center" vertical="center" shrinkToFit="1"/>
    </xf>
    <xf numFmtId="3" fontId="9" fillId="2" borderId="0" xfId="0" applyNumberFormat="1" applyFont="1" applyFill="1" applyAlignment="1">
      <alignment horizontal="left" vertical="center" shrinkToFit="1"/>
    </xf>
    <xf numFmtId="3" fontId="9" fillId="2" borderId="0" xfId="0" applyNumberFormat="1" applyFont="1" applyFill="1" applyAlignment="1">
      <alignment horizontal="center" vertical="center" shrinkToFit="1"/>
    </xf>
    <xf numFmtId="3" fontId="19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vertical="center"/>
    </xf>
    <xf numFmtId="3" fontId="16" fillId="2" borderId="0" xfId="0" applyNumberFormat="1" applyFont="1" applyFill="1" applyAlignment="1">
      <alignment horizontal="center" vertical="center"/>
    </xf>
    <xf numFmtId="179" fontId="20" fillId="2" borderId="0" xfId="0" applyNumberFormat="1" applyFont="1" applyFill="1" applyAlignment="1">
      <alignment horizontal="center" vertical="center" shrinkToFit="1"/>
    </xf>
    <xf numFmtId="0" fontId="16" fillId="2" borderId="0" xfId="0" applyFont="1" applyFill="1" applyAlignment="1">
      <alignment horizontal="center" vertical="center"/>
    </xf>
    <xf numFmtId="41" fontId="20" fillId="2" borderId="0" xfId="1" applyFont="1" applyFill="1" applyBorder="1" applyAlignment="1">
      <alignment vertical="center" shrinkToFit="1"/>
    </xf>
    <xf numFmtId="179" fontId="9" fillId="2" borderId="0" xfId="0" applyNumberFormat="1" applyFont="1" applyFill="1" applyAlignment="1">
      <alignment horizontal="center" vertical="center" shrinkToFit="1"/>
    </xf>
    <xf numFmtId="0" fontId="20" fillId="2" borderId="0" xfId="0" applyFont="1" applyFill="1" applyAlignment="1">
      <alignment horizontal="center" vertical="center" shrinkToFit="1"/>
    </xf>
    <xf numFmtId="0" fontId="11" fillId="2" borderId="0" xfId="0" applyFont="1" applyFill="1" applyAlignment="1">
      <alignment horizontal="left" vertical="center" shrinkToFit="1"/>
    </xf>
    <xf numFmtId="0" fontId="12" fillId="2" borderId="0" xfId="0" applyFont="1" applyFill="1" applyAlignment="1"/>
    <xf numFmtId="0" fontId="12" fillId="2" borderId="0" xfId="0" applyFont="1" applyFill="1" applyAlignment="1">
      <alignment horizontal="center"/>
    </xf>
    <xf numFmtId="41" fontId="11" fillId="2" borderId="0" xfId="1" applyFont="1" applyFill="1" applyBorder="1" applyAlignment="1">
      <alignment horizontal="center" vertical="center" shrinkToFit="1"/>
    </xf>
    <xf numFmtId="41" fontId="12" fillId="2" borderId="0" xfId="1" applyFont="1" applyFill="1" applyBorder="1" applyAlignment="1"/>
    <xf numFmtId="0" fontId="10" fillId="2" borderId="0" xfId="0" applyFont="1" applyFill="1" applyAlignment="1">
      <alignment horizontal="center" vertical="center" shrinkToFit="1"/>
    </xf>
    <xf numFmtId="0" fontId="21" fillId="2" borderId="0" xfId="0" applyFont="1" applyFill="1" applyAlignment="1">
      <alignment horizontal="center" vertical="center" shrinkToFit="1"/>
    </xf>
    <xf numFmtId="41" fontId="21" fillId="2" borderId="0" xfId="1" applyFont="1" applyFill="1" applyBorder="1" applyAlignment="1">
      <alignment vertical="center" shrinkToFit="1"/>
    </xf>
    <xf numFmtId="0" fontId="9" fillId="2" borderId="0" xfId="1" applyNumberFormat="1" applyFont="1" applyFill="1" applyBorder="1" applyAlignment="1">
      <alignment horizontal="right" vertical="center" shrinkToFit="1"/>
    </xf>
    <xf numFmtId="0" fontId="9" fillId="2" borderId="0" xfId="1" applyNumberFormat="1" applyFont="1" applyFill="1" applyBorder="1" applyAlignment="1">
      <alignment horizontal="center" vertical="center" shrinkToFit="1"/>
    </xf>
    <xf numFmtId="49" fontId="10" fillId="2" borderId="0" xfId="0" applyNumberFormat="1" applyFont="1" applyFill="1" applyAlignment="1">
      <alignment horizontal="left" vertical="center" shrinkToFit="1"/>
    </xf>
    <xf numFmtId="0" fontId="22" fillId="2" borderId="0" xfId="0" applyFont="1" applyFill="1" applyAlignment="1">
      <alignment horizontal="center" shrinkToFit="1"/>
    </xf>
    <xf numFmtId="0" fontId="22" fillId="2" borderId="0" xfId="0" applyFont="1" applyFill="1" applyAlignment="1">
      <alignment shrinkToFit="1"/>
    </xf>
    <xf numFmtId="49" fontId="10" fillId="2" borderId="0" xfId="0" applyNumberFormat="1" applyFont="1" applyFill="1" applyAlignment="1">
      <alignment horizontal="center" vertical="center" shrinkToFit="1"/>
    </xf>
    <xf numFmtId="0" fontId="22" fillId="2" borderId="0" xfId="0" applyFont="1" applyFill="1" applyAlignment="1">
      <alignment horizontal="center" vertical="center" shrinkToFit="1"/>
    </xf>
    <xf numFmtId="41" fontId="6" fillId="4" borderId="10" xfId="1" applyFont="1" applyFill="1" applyBorder="1" applyAlignment="1">
      <alignment horizontal="right" vertical="center"/>
    </xf>
    <xf numFmtId="49" fontId="24" fillId="2" borderId="29" xfId="0" applyNumberFormat="1" applyFont="1" applyFill="1" applyBorder="1" applyAlignment="1">
      <alignment horizontal="center" vertical="center" shrinkToFit="1"/>
    </xf>
    <xf numFmtId="49" fontId="24" fillId="2" borderId="37" xfId="0" applyNumberFormat="1" applyFont="1" applyFill="1" applyBorder="1" applyAlignment="1">
      <alignment horizontal="left" vertical="center" shrinkToFit="1"/>
    </xf>
    <xf numFmtId="49" fontId="24" fillId="2" borderId="0" xfId="0" applyNumberFormat="1" applyFont="1" applyFill="1" applyAlignment="1">
      <alignment horizontal="left" vertical="center" shrinkToFit="1"/>
    </xf>
    <xf numFmtId="49" fontId="24" fillId="2" borderId="38" xfId="0" applyNumberFormat="1" applyFont="1" applyFill="1" applyBorder="1" applyAlignment="1">
      <alignment horizontal="left" vertical="center" shrinkToFit="1"/>
    </xf>
    <xf numFmtId="0" fontId="24" fillId="2" borderId="37" xfId="0" applyFont="1" applyFill="1" applyBorder="1" applyAlignment="1">
      <alignment horizontal="left" vertical="center" shrinkToFit="1"/>
    </xf>
    <xf numFmtId="0" fontId="24" fillId="2" borderId="0" xfId="0" applyFont="1" applyFill="1" applyAlignment="1">
      <alignment horizontal="left" vertical="center" shrinkToFit="1"/>
    </xf>
    <xf numFmtId="0" fontId="24" fillId="2" borderId="38" xfId="0" applyFont="1" applyFill="1" applyBorder="1" applyAlignment="1">
      <alignment horizontal="left" vertical="center" shrinkToFit="1"/>
    </xf>
    <xf numFmtId="182" fontId="24" fillId="2" borderId="29" xfId="0" applyNumberFormat="1" applyFont="1" applyFill="1" applyBorder="1" applyAlignment="1">
      <alignment horizontal="right" vertical="center" shrinkToFit="1"/>
    </xf>
    <xf numFmtId="49" fontId="25" fillId="2" borderId="37" xfId="0" applyNumberFormat="1" applyFont="1" applyFill="1" applyBorder="1" applyAlignment="1">
      <alignment horizontal="left" vertical="center" shrinkToFit="1"/>
    </xf>
    <xf numFmtId="49" fontId="26" fillId="2" borderId="37" xfId="0" applyNumberFormat="1" applyFont="1" applyFill="1" applyBorder="1" applyAlignment="1">
      <alignment horizontal="left" vertical="center" shrinkToFit="1"/>
    </xf>
    <xf numFmtId="49" fontId="27" fillId="2" borderId="33" xfId="0" applyNumberFormat="1" applyFont="1" applyFill="1" applyBorder="1" applyAlignment="1">
      <alignment horizontal="center" vertical="center" shrinkToFit="1"/>
    </xf>
    <xf numFmtId="49" fontId="27" fillId="2" borderId="23" xfId="0" applyNumberFormat="1" applyFont="1" applyFill="1" applyBorder="1" applyAlignment="1">
      <alignment horizontal="center" vertical="center" shrinkToFit="1"/>
    </xf>
    <xf numFmtId="49" fontId="26" fillId="2" borderId="29" xfId="0" applyNumberFormat="1" applyFont="1" applyFill="1" applyBorder="1" applyAlignment="1">
      <alignment horizontal="center" vertical="center" shrinkToFit="1"/>
    </xf>
    <xf numFmtId="181" fontId="25" fillId="2" borderId="25" xfId="0" applyNumberFormat="1" applyFont="1" applyFill="1" applyBorder="1" applyAlignment="1">
      <alignment vertical="center" shrinkToFit="1"/>
    </xf>
    <xf numFmtId="49" fontId="26" fillId="2" borderId="0" xfId="0" applyNumberFormat="1" applyFont="1" applyFill="1" applyAlignment="1">
      <alignment horizontal="left" vertical="center" shrinkToFit="1"/>
    </xf>
    <xf numFmtId="49" fontId="26" fillId="2" borderId="38" xfId="0" applyNumberFormat="1" applyFont="1" applyFill="1" applyBorder="1" applyAlignment="1">
      <alignment horizontal="left" vertical="center" shrinkToFit="1"/>
    </xf>
    <xf numFmtId="49" fontId="25" fillId="2" borderId="29" xfId="0" applyNumberFormat="1" applyFont="1" applyFill="1" applyBorder="1" applyAlignment="1">
      <alignment horizontal="center" vertical="center" shrinkToFit="1"/>
    </xf>
    <xf numFmtId="49" fontId="25" fillId="2" borderId="0" xfId="0" applyNumberFormat="1" applyFont="1" applyFill="1" applyAlignment="1">
      <alignment horizontal="left" vertical="center" shrinkToFit="1"/>
    </xf>
    <xf numFmtId="49" fontId="25" fillId="2" borderId="38" xfId="0" applyNumberFormat="1" applyFont="1" applyFill="1" applyBorder="1" applyAlignment="1">
      <alignment horizontal="left" vertical="center" shrinkToFit="1"/>
    </xf>
    <xf numFmtId="49" fontId="25" fillId="2" borderId="0" xfId="0" applyNumberFormat="1" applyFont="1" applyFill="1" applyAlignment="1">
      <alignment horizontal="center" vertical="center" shrinkToFit="1"/>
    </xf>
    <xf numFmtId="0" fontId="25" fillId="2" borderId="37" xfId="0" applyFont="1" applyFill="1" applyBorder="1" applyAlignment="1">
      <alignment horizontal="left" vertical="center" shrinkToFit="1"/>
    </xf>
    <xf numFmtId="0" fontId="25" fillId="2" borderId="0" xfId="0" applyFont="1" applyFill="1" applyAlignment="1">
      <alignment horizontal="left" vertical="center" shrinkToFit="1"/>
    </xf>
    <xf numFmtId="0" fontId="25" fillId="2" borderId="38" xfId="0" applyFont="1" applyFill="1" applyBorder="1" applyAlignment="1">
      <alignment horizontal="left" vertical="center" shrinkToFit="1"/>
    </xf>
    <xf numFmtId="182" fontId="25" fillId="2" borderId="29" xfId="0" applyNumberFormat="1" applyFont="1" applyFill="1" applyBorder="1" applyAlignment="1">
      <alignment horizontal="right" vertical="center" shrinkToFit="1"/>
    </xf>
    <xf numFmtId="0" fontId="28" fillId="2" borderId="0" xfId="0" applyFont="1" applyFill="1">
      <alignment vertical="center"/>
    </xf>
    <xf numFmtId="0" fontId="28" fillId="2" borderId="0" xfId="0" applyFont="1" applyFill="1" applyAlignment="1">
      <alignment shrinkToFit="1"/>
    </xf>
    <xf numFmtId="0" fontId="29" fillId="2" borderId="29" xfId="0" applyFont="1" applyFill="1" applyBorder="1" applyAlignment="1">
      <alignment shrinkToFit="1"/>
    </xf>
    <xf numFmtId="0" fontId="28" fillId="2" borderId="29" xfId="0" applyFont="1" applyFill="1" applyBorder="1" applyAlignment="1"/>
    <xf numFmtId="0" fontId="28" fillId="2" borderId="29" xfId="0" applyFont="1" applyFill="1" applyBorder="1" applyAlignment="1">
      <alignment shrinkToFit="1"/>
    </xf>
    <xf numFmtId="0" fontId="28" fillId="2" borderId="37" xfId="0" applyFont="1" applyFill="1" applyBorder="1" applyAlignment="1">
      <alignment shrinkToFit="1"/>
    </xf>
    <xf numFmtId="0" fontId="28" fillId="2" borderId="38" xfId="0" applyFont="1" applyFill="1" applyBorder="1" applyAlignment="1">
      <alignment shrinkToFit="1"/>
    </xf>
    <xf numFmtId="0" fontId="28" fillId="2" borderId="0" xfId="0" applyFont="1" applyFill="1" applyAlignment="1">
      <alignment horizontal="center" shrinkToFit="1"/>
    </xf>
    <xf numFmtId="0" fontId="28" fillId="2" borderId="30" xfId="0" applyFont="1" applyFill="1" applyBorder="1" applyAlignment="1">
      <alignment shrinkToFit="1"/>
    </xf>
    <xf numFmtId="0" fontId="28" fillId="2" borderId="31" xfId="0" applyFont="1" applyFill="1" applyBorder="1" applyAlignment="1">
      <alignment shrinkToFit="1"/>
    </xf>
    <xf numFmtId="0" fontId="28" fillId="2" borderId="1" xfId="0" applyFont="1" applyFill="1" applyBorder="1" applyAlignment="1">
      <alignment shrinkToFit="1"/>
    </xf>
    <xf numFmtId="0" fontId="28" fillId="2" borderId="32" xfId="0" applyFont="1" applyFill="1" applyBorder="1" applyAlignment="1">
      <alignment shrinkToFit="1"/>
    </xf>
    <xf numFmtId="0" fontId="25" fillId="2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vertical="center" shrinkToFit="1"/>
    </xf>
    <xf numFmtId="0" fontId="14" fillId="2" borderId="29" xfId="0" applyFont="1" applyFill="1" applyBorder="1" applyAlignment="1">
      <alignment shrinkToFit="1"/>
    </xf>
    <xf numFmtId="0" fontId="14" fillId="2" borderId="0" xfId="0" applyFont="1" applyFill="1">
      <alignment vertical="center"/>
    </xf>
    <xf numFmtId="0" fontId="28" fillId="2" borderId="37" xfId="0" applyFont="1" applyFill="1" applyBorder="1" applyAlignment="1">
      <alignment horizontal="center" vertical="center" shrinkToFit="1"/>
    </xf>
    <xf numFmtId="183" fontId="28" fillId="2" borderId="29" xfId="0" applyNumberFormat="1" applyFont="1" applyFill="1" applyBorder="1" applyAlignment="1">
      <alignment shrinkToFit="1"/>
    </xf>
    <xf numFmtId="43" fontId="28" fillId="2" borderId="29" xfId="0" applyNumberFormat="1" applyFont="1" applyFill="1" applyBorder="1" applyAlignment="1">
      <alignment shrinkToFit="1"/>
    </xf>
    <xf numFmtId="181" fontId="30" fillId="2" borderId="30" xfId="0" applyNumberFormat="1" applyFont="1" applyFill="1" applyBorder="1" applyAlignment="1">
      <alignment horizontal="right" vertical="center" shrinkToFit="1"/>
    </xf>
    <xf numFmtId="0" fontId="14" fillId="2" borderId="0" xfId="0" applyFont="1" applyFill="1" applyAlignment="1">
      <alignment shrinkToFit="1"/>
    </xf>
    <xf numFmtId="49" fontId="31" fillId="2" borderId="33" xfId="0" applyNumberFormat="1" applyFont="1" applyFill="1" applyBorder="1" applyAlignment="1">
      <alignment horizontal="center" vertical="center" shrinkToFit="1"/>
    </xf>
    <xf numFmtId="181" fontId="26" fillId="2" borderId="25" xfId="0" applyNumberFormat="1" applyFont="1" applyFill="1" applyBorder="1" applyAlignment="1">
      <alignment vertical="center" shrinkToFit="1"/>
    </xf>
    <xf numFmtId="0" fontId="14" fillId="2" borderId="29" xfId="0" applyFont="1" applyFill="1" applyBorder="1" applyAlignment="1"/>
    <xf numFmtId="183" fontId="14" fillId="2" borderId="29" xfId="0" applyNumberFormat="1" applyFont="1" applyFill="1" applyBorder="1" applyAlignment="1">
      <alignment shrinkToFit="1"/>
    </xf>
    <xf numFmtId="182" fontId="26" fillId="2" borderId="29" xfId="0" applyNumberFormat="1" applyFont="1" applyFill="1" applyBorder="1" applyAlignment="1">
      <alignment horizontal="right" vertical="center" shrinkToFit="1"/>
    </xf>
    <xf numFmtId="182" fontId="30" fillId="2" borderId="29" xfId="0" applyNumberFormat="1" applyFont="1" applyFill="1" applyBorder="1" applyAlignment="1">
      <alignment horizontal="right" vertical="center" shrinkToFit="1"/>
    </xf>
    <xf numFmtId="0" fontId="14" fillId="2" borderId="30" xfId="0" applyFont="1" applyFill="1" applyBorder="1" applyAlignment="1">
      <alignment shrinkToFit="1"/>
    </xf>
    <xf numFmtId="3" fontId="15" fillId="2" borderId="27" xfId="0" applyNumberFormat="1" applyFont="1" applyFill="1" applyBorder="1" applyAlignment="1">
      <alignment horizontal="center" vertical="center"/>
    </xf>
    <xf numFmtId="41" fontId="28" fillId="2" borderId="0" xfId="0" applyNumberFormat="1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43" fontId="28" fillId="2" borderId="0" xfId="0" applyNumberFormat="1" applyFont="1" applyFill="1" applyAlignment="1">
      <alignment horizontal="center" shrinkToFit="1"/>
    </xf>
    <xf numFmtId="0" fontId="28" fillId="2" borderId="0" xfId="0" applyFont="1" applyFill="1" applyAlignment="1">
      <alignment horizontal="center" shrinkToFit="1"/>
    </xf>
    <xf numFmtId="49" fontId="30" fillId="2" borderId="33" xfId="0" applyNumberFormat="1" applyFont="1" applyFill="1" applyBorder="1" applyAlignment="1">
      <alignment horizontal="center" vertical="center" shrinkToFit="1"/>
    </xf>
    <xf numFmtId="49" fontId="30" fillId="2" borderId="39" xfId="0" applyNumberFormat="1" applyFont="1" applyFill="1" applyBorder="1" applyAlignment="1">
      <alignment horizontal="center" vertical="center" shrinkToFit="1"/>
    </xf>
    <xf numFmtId="49" fontId="30" fillId="2" borderId="40" xfId="0" applyNumberFormat="1" applyFont="1" applyFill="1" applyBorder="1" applyAlignment="1">
      <alignment horizontal="center" vertical="center" shrinkToFit="1"/>
    </xf>
    <xf numFmtId="49" fontId="27" fillId="2" borderId="33" xfId="0" applyNumberFormat="1" applyFont="1" applyFill="1" applyBorder="1" applyAlignment="1">
      <alignment horizontal="center" vertical="center" shrinkToFit="1"/>
    </xf>
    <xf numFmtId="49" fontId="27" fillId="2" borderId="39" xfId="0" applyNumberFormat="1" applyFont="1" applyFill="1" applyBorder="1" applyAlignment="1">
      <alignment horizontal="center" vertical="center" shrinkToFit="1"/>
    </xf>
    <xf numFmtId="49" fontId="27" fillId="2" borderId="40" xfId="0" applyNumberFormat="1" applyFont="1" applyFill="1" applyBorder="1" applyAlignment="1">
      <alignment horizontal="center" vertical="center" shrinkToFit="1"/>
    </xf>
    <xf numFmtId="49" fontId="26" fillId="2" borderId="0" xfId="0" applyNumberFormat="1" applyFont="1" applyFill="1" applyAlignment="1">
      <alignment horizontal="left" vertical="center" shrinkToFit="1"/>
    </xf>
    <xf numFmtId="49" fontId="25" fillId="2" borderId="0" xfId="0" applyNumberFormat="1" applyFont="1" applyFill="1" applyAlignment="1">
      <alignment horizontal="center" vertical="center" shrinkToFit="1"/>
    </xf>
    <xf numFmtId="41" fontId="28" fillId="2" borderId="0" xfId="1" applyFont="1" applyFill="1" applyBorder="1" applyAlignment="1">
      <alignment horizontal="center" vertical="center" shrinkToFit="1"/>
    </xf>
    <xf numFmtId="183" fontId="25" fillId="2" borderId="0" xfId="0" applyNumberFormat="1" applyFont="1" applyFill="1" applyAlignment="1">
      <alignment horizontal="center" vertical="center" shrinkToFit="1"/>
    </xf>
    <xf numFmtId="49" fontId="25" fillId="2" borderId="37" xfId="0" applyNumberFormat="1" applyFont="1" applyFill="1" applyBorder="1" applyAlignment="1">
      <alignment horizontal="left" vertical="center" shrinkToFit="1"/>
    </xf>
    <xf numFmtId="49" fontId="25" fillId="2" borderId="0" xfId="0" applyNumberFormat="1" applyFont="1" applyFill="1" applyAlignment="1">
      <alignment horizontal="left" vertical="center" shrinkToFit="1"/>
    </xf>
    <xf numFmtId="49" fontId="25" fillId="2" borderId="38" xfId="0" applyNumberFormat="1" applyFont="1" applyFill="1" applyBorder="1" applyAlignment="1">
      <alignment horizontal="left" vertical="center" shrinkToFit="1"/>
    </xf>
    <xf numFmtId="0" fontId="28" fillId="2" borderId="37" xfId="0" applyFont="1" applyFill="1" applyBorder="1" applyAlignment="1">
      <alignment horizontal="left" vertical="center" shrinkToFit="1"/>
    </xf>
    <xf numFmtId="0" fontId="28" fillId="2" borderId="0" xfId="0" applyFont="1" applyFill="1" applyAlignment="1">
      <alignment horizontal="left" vertical="center" shrinkToFit="1"/>
    </xf>
    <xf numFmtId="0" fontId="28" fillId="2" borderId="38" xfId="0" applyFont="1" applyFill="1" applyBorder="1" applyAlignment="1">
      <alignment horizontal="left" vertical="center" shrinkToFit="1"/>
    </xf>
    <xf numFmtId="49" fontId="26" fillId="2" borderId="34" xfId="0" applyNumberFormat="1" applyFont="1" applyFill="1" applyBorder="1" applyAlignment="1">
      <alignment horizontal="left" vertical="center" shrinkToFit="1"/>
    </xf>
    <xf numFmtId="49" fontId="26" fillId="2" borderId="35" xfId="0" applyNumberFormat="1" applyFont="1" applyFill="1" applyBorder="1" applyAlignment="1">
      <alignment horizontal="left" vertical="center" shrinkToFit="1"/>
    </xf>
    <xf numFmtId="49" fontId="26" fillId="2" borderId="36" xfId="0" applyNumberFormat="1" applyFont="1" applyFill="1" applyBorder="1" applyAlignment="1">
      <alignment horizontal="left" vertical="center" shrinkToFit="1"/>
    </xf>
    <xf numFmtId="49" fontId="8" fillId="2" borderId="0" xfId="0" applyNumberFormat="1" applyFont="1" applyFill="1" applyAlignment="1">
      <alignment horizontal="center" vertical="center" shrinkToFit="1"/>
    </xf>
    <xf numFmtId="0" fontId="28" fillId="2" borderId="0" xfId="0" applyFont="1" applyFill="1" applyAlignment="1"/>
    <xf numFmtId="0" fontId="2" fillId="2" borderId="0" xfId="0" applyFont="1" applyFill="1" applyAlignment="1"/>
    <xf numFmtId="49" fontId="10" fillId="2" borderId="23" xfId="0" applyNumberFormat="1" applyFont="1" applyFill="1" applyBorder="1" applyAlignment="1">
      <alignment horizontal="center" vertical="center" shrinkToFit="1"/>
    </xf>
    <xf numFmtId="0" fontId="2" fillId="2" borderId="25" xfId="0" applyFont="1" applyFill="1" applyBorder="1" applyAlignment="1"/>
    <xf numFmtId="0" fontId="2" fillId="2" borderId="25" xfId="0" applyFont="1" applyFill="1" applyBorder="1" applyAlignment="1">
      <alignment horizontal="center"/>
    </xf>
    <xf numFmtId="0" fontId="2" fillId="2" borderId="23" xfId="0" applyFont="1" applyFill="1" applyBorder="1" applyAlignment="1"/>
    <xf numFmtId="3" fontId="7" fillId="2" borderId="18" xfId="0" applyNumberFormat="1" applyFont="1" applyFill="1" applyBorder="1">
      <alignment vertical="center"/>
    </xf>
    <xf numFmtId="177" fontId="7" fillId="2" borderId="6" xfId="0" applyNumberFormat="1" applyFont="1" applyFill="1" applyBorder="1">
      <alignment vertical="center"/>
    </xf>
    <xf numFmtId="3" fontId="7" fillId="2" borderId="14" xfId="0" applyNumberFormat="1" applyFont="1" applyFill="1" applyBorder="1">
      <alignment vertical="center"/>
    </xf>
    <xf numFmtId="176" fontId="7" fillId="2" borderId="17" xfId="0" applyNumberFormat="1" applyFont="1" applyFill="1" applyBorder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3" fontId="7" fillId="2" borderId="6" xfId="0" applyNumberFormat="1" applyFont="1" applyFill="1" applyBorder="1">
      <alignment vertical="center"/>
    </xf>
    <xf numFmtId="185" fontId="9" fillId="2" borderId="27" xfId="0" applyNumberFormat="1" applyFont="1" applyFill="1" applyBorder="1" applyAlignment="1">
      <alignment horizontal="center" vertical="center" shrinkToFit="1"/>
    </xf>
  </cellXfs>
  <cellStyles count="2">
    <cellStyle name="쉼표 [0]" xfId="1" builtinId="6"/>
    <cellStyle name="표준" xfId="0" builtinId="0"/>
  </cellStyles>
  <dxfs count="9"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81</xdr:row>
      <xdr:rowOff>138545</xdr:rowOff>
    </xdr:from>
    <xdr:to>
      <xdr:col>12</xdr:col>
      <xdr:colOff>190733</xdr:colOff>
      <xdr:row>121</xdr:row>
      <xdr:rowOff>61616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90" y="17041090"/>
          <a:ext cx="5057143" cy="685034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13</xdr:col>
      <xdr:colOff>138545</xdr:colOff>
      <xdr:row>81</xdr:row>
      <xdr:rowOff>103910</xdr:rowOff>
    </xdr:from>
    <xdr:to>
      <xdr:col>21</xdr:col>
      <xdr:colOff>704951</xdr:colOff>
      <xdr:row>121</xdr:row>
      <xdr:rowOff>149752</xdr:rowOff>
    </xdr:to>
    <xdr:grpSp>
      <xdr:nvGrpSpPr>
        <xdr:cNvPr id="9" name="그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5472545" y="17153660"/>
          <a:ext cx="4376406" cy="6903842"/>
          <a:chOff x="25301864" y="346364"/>
          <a:chExt cx="4376406" cy="6973115"/>
        </a:xfrm>
      </xdr:grpSpPr>
      <xdr:pic>
        <xdr:nvPicPr>
          <xdr:cNvPr id="5" name="그림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301864" y="346364"/>
            <a:ext cx="4376406" cy="6973115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6" name="직사각형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5421053" y="1320256"/>
            <a:ext cx="2380741" cy="393225"/>
          </a:xfrm>
          <a:prstGeom prst="rect">
            <a:avLst/>
          </a:prstGeom>
          <a:noFill/>
          <a:ln w="3175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1</xdr:col>
      <xdr:colOff>312338</xdr:colOff>
      <xdr:row>54</xdr:row>
      <xdr:rowOff>98154</xdr:rowOff>
    </xdr:from>
    <xdr:to>
      <xdr:col>20</xdr:col>
      <xdr:colOff>726524</xdr:colOff>
      <xdr:row>75</xdr:row>
      <xdr:rowOff>149893</xdr:rowOff>
    </xdr:to>
    <xdr:grpSp>
      <xdr:nvGrpSpPr>
        <xdr:cNvPr id="8" name="그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1074338" y="12347304"/>
          <a:ext cx="8034186" cy="3823639"/>
          <a:chOff x="11378657" y="721608"/>
          <a:chExt cx="8034186" cy="3844421"/>
        </a:xfrm>
      </xdr:grpSpPr>
      <xdr:pic>
        <xdr:nvPicPr>
          <xdr:cNvPr id="3" name="그림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1416756" y="2423528"/>
            <a:ext cx="7743264" cy="2142501"/>
          </a:xfrm>
          <a:prstGeom prst="rect">
            <a:avLst/>
          </a:prstGeom>
        </xdr:spPr>
      </xdr:pic>
      <xdr:pic>
        <xdr:nvPicPr>
          <xdr:cNvPr id="2" name="그림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378657" y="721608"/>
            <a:ext cx="8034186" cy="2602701"/>
          </a:xfrm>
          <a:prstGeom prst="rect">
            <a:avLst/>
          </a:prstGeom>
        </xdr:spPr>
      </xdr:pic>
      <xdr:sp macro="" textlink="">
        <xdr:nvSpPr>
          <xdr:cNvPr id="7" name="직사각형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5188918" y="2388528"/>
            <a:ext cx="1020900" cy="758433"/>
          </a:xfrm>
          <a:prstGeom prst="rect">
            <a:avLst/>
          </a:prstGeom>
          <a:noFill/>
          <a:ln w="3175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1694091</xdr:colOff>
      <xdr:row>76</xdr:row>
      <xdr:rowOff>180294</xdr:rowOff>
    </xdr:from>
    <xdr:to>
      <xdr:col>12</xdr:col>
      <xdr:colOff>817810</xdr:colOff>
      <xdr:row>96</xdr:row>
      <xdr:rowOff>226027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DEF91701-9841-7C61-CBBB-3EEC2EA65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4091" y="19652115"/>
          <a:ext cx="11737540" cy="5216448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128588</xdr:colOff>
      <xdr:row>17</xdr:row>
      <xdr:rowOff>214312</xdr:rowOff>
    </xdr:from>
    <xdr:to>
      <xdr:col>2</xdr:col>
      <xdr:colOff>185118</xdr:colOff>
      <xdr:row>42</xdr:row>
      <xdr:rowOff>208732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1F6D46C7-4AB4-1C92-7CFD-334C386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8" y="4710112"/>
          <a:ext cx="4952380" cy="64237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540203</xdr:colOff>
      <xdr:row>16</xdr:row>
      <xdr:rowOff>238125</xdr:rowOff>
    </xdr:from>
    <xdr:to>
      <xdr:col>8</xdr:col>
      <xdr:colOff>596791</xdr:colOff>
      <xdr:row>42</xdr:row>
      <xdr:rowOff>249530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DBD31A5C-33CF-00B3-68A4-BFE1496EE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36053" y="4476750"/>
          <a:ext cx="4514288" cy="6697955"/>
        </a:xfrm>
        <a:prstGeom prst="rect">
          <a:avLst/>
        </a:prstGeom>
      </xdr:spPr>
    </xdr:pic>
    <xdr:clientData/>
  </xdr:twoCellAnchor>
  <xdr:twoCellAnchor>
    <xdr:from>
      <xdr:col>2</xdr:col>
      <xdr:colOff>724557</xdr:colOff>
      <xdr:row>20</xdr:row>
      <xdr:rowOff>142875</xdr:rowOff>
    </xdr:from>
    <xdr:to>
      <xdr:col>6</xdr:col>
      <xdr:colOff>181632</xdr:colOff>
      <xdr:row>21</xdr:row>
      <xdr:rowOff>243052</xdr:rowOff>
    </xdr:to>
    <xdr:sp macro="" textlink="">
      <xdr:nvSpPr>
        <xdr:cNvPr id="18" name="직사각형 17">
          <a:extLst>
            <a:ext uri="{FF2B5EF4-FFF2-40B4-BE49-F238E27FC236}">
              <a16:creationId xmlns:a16="http://schemas.microsoft.com/office/drawing/2014/main" id="{C2175ED0-66C6-4B74-AA34-FED96D5F37D0}"/>
            </a:ext>
          </a:extLst>
        </xdr:cNvPr>
        <xdr:cNvSpPr/>
      </xdr:nvSpPr>
      <xdr:spPr>
        <a:xfrm>
          <a:off x="5625005" y="5411185"/>
          <a:ext cx="2275161" cy="35636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3</xdr:col>
      <xdr:colOff>381000</xdr:colOff>
      <xdr:row>69</xdr:row>
      <xdr:rowOff>76200</xdr:rowOff>
    </xdr:from>
    <xdr:to>
      <xdr:col>6</xdr:col>
      <xdr:colOff>600075</xdr:colOff>
      <xdr:row>70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1565DF05-1B47-49A6-9686-522674D3CAB3}"/>
            </a:ext>
          </a:extLst>
        </xdr:cNvPr>
        <xdr:cNvSpPr/>
      </xdr:nvSpPr>
      <xdr:spPr>
        <a:xfrm>
          <a:off x="6038850" y="17945100"/>
          <a:ext cx="2276475" cy="1905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8</xdr:col>
      <xdr:colOff>704022</xdr:colOff>
      <xdr:row>18</xdr:row>
      <xdr:rowOff>24848</xdr:rowOff>
    </xdr:from>
    <xdr:to>
      <xdr:col>14</xdr:col>
      <xdr:colOff>650413</xdr:colOff>
      <xdr:row>32</xdr:row>
      <xdr:rowOff>1625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625B2BD6-322D-02FC-961A-71F8ABDA9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63370" y="4787348"/>
          <a:ext cx="4800000" cy="3571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91108</xdr:colOff>
      <xdr:row>8</xdr:row>
      <xdr:rowOff>73268</xdr:rowOff>
    </xdr:from>
    <xdr:to>
      <xdr:col>2</xdr:col>
      <xdr:colOff>1151282</xdr:colOff>
      <xdr:row>27</xdr:row>
      <xdr:rowOff>99392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733" y="1987793"/>
          <a:ext cx="2984224" cy="4007574"/>
        </a:xfrm>
        <a:prstGeom prst="rect">
          <a:avLst/>
        </a:prstGeom>
      </xdr:spPr>
    </xdr:pic>
    <xdr:clientData/>
  </xdr:twoCellAnchor>
  <xdr:twoCellAnchor editAs="oneCell">
    <xdr:from>
      <xdr:col>2</xdr:col>
      <xdr:colOff>1532285</xdr:colOff>
      <xdr:row>8</xdr:row>
      <xdr:rowOff>74545</xdr:rowOff>
    </xdr:from>
    <xdr:to>
      <xdr:col>21</xdr:col>
      <xdr:colOff>66261</xdr:colOff>
      <xdr:row>27</xdr:row>
      <xdr:rowOff>165653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3960" y="1989070"/>
          <a:ext cx="2477326" cy="4072558"/>
        </a:xfrm>
        <a:prstGeom prst="rect">
          <a:avLst/>
        </a:prstGeom>
      </xdr:spPr>
    </xdr:pic>
    <xdr:clientData/>
  </xdr:twoCellAnchor>
  <xdr:twoCellAnchor editAs="oneCell">
    <xdr:from>
      <xdr:col>25</xdr:col>
      <xdr:colOff>24847</xdr:colOff>
      <xdr:row>8</xdr:row>
      <xdr:rowOff>115956</xdr:rowOff>
    </xdr:from>
    <xdr:to>
      <xdr:col>29</xdr:col>
      <xdr:colOff>637761</xdr:colOff>
      <xdr:row>28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35172" y="2030481"/>
          <a:ext cx="3289439" cy="4083326"/>
        </a:xfrm>
        <a:prstGeom prst="rect">
          <a:avLst/>
        </a:prstGeom>
      </xdr:spPr>
    </xdr:pic>
    <xdr:clientData/>
  </xdr:twoCellAnchor>
  <xdr:twoCellAnchor>
    <xdr:from>
      <xdr:col>1</xdr:col>
      <xdr:colOff>109644</xdr:colOff>
      <xdr:row>20</xdr:row>
      <xdr:rowOff>102667</xdr:rowOff>
    </xdr:from>
    <xdr:to>
      <xdr:col>2</xdr:col>
      <xdr:colOff>1119504</xdr:colOff>
      <xdr:row>20</xdr:row>
      <xdr:rowOff>210965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57269" y="4531792"/>
          <a:ext cx="2933910" cy="10829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25</xdr:col>
      <xdr:colOff>176175</xdr:colOff>
      <xdr:row>22</xdr:row>
      <xdr:rowOff>191637</xdr:rowOff>
    </xdr:from>
    <xdr:to>
      <xdr:col>29</xdr:col>
      <xdr:colOff>443659</xdr:colOff>
      <xdr:row>23</xdr:row>
      <xdr:rowOff>85397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6586500" y="5039862"/>
          <a:ext cx="2944009" cy="10331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1506079</xdr:colOff>
      <xdr:row>22</xdr:row>
      <xdr:rowOff>1</xdr:rowOff>
    </xdr:from>
    <xdr:to>
      <xdr:col>20</xdr:col>
      <xdr:colOff>119001</xdr:colOff>
      <xdr:row>22</xdr:row>
      <xdr:rowOff>111673</xdr:rowOff>
    </xdr:to>
    <xdr:sp macro="" textlink="">
      <xdr:nvSpPr>
        <xdr:cNvPr id="8" name="직사각형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477754" y="4848226"/>
          <a:ext cx="2432447" cy="111672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10</xdr:col>
      <xdr:colOff>32844</xdr:colOff>
      <xdr:row>30</xdr:row>
      <xdr:rowOff>52551</xdr:rowOff>
    </xdr:from>
    <xdr:to>
      <xdr:col>30</xdr:col>
      <xdr:colOff>4265</xdr:colOff>
      <xdr:row>63</xdr:row>
      <xdr:rowOff>134772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85794" y="6577176"/>
          <a:ext cx="5276846" cy="6997371"/>
        </a:xfrm>
        <a:prstGeom prst="rect">
          <a:avLst/>
        </a:prstGeom>
      </xdr:spPr>
    </xdr:pic>
    <xdr:clientData/>
  </xdr:twoCellAnchor>
  <xdr:twoCellAnchor>
    <xdr:from>
      <xdr:col>13</xdr:col>
      <xdr:colOff>21981</xdr:colOff>
      <xdr:row>51</xdr:row>
      <xdr:rowOff>7327</xdr:rowOff>
    </xdr:from>
    <xdr:to>
      <xdr:col>18</xdr:col>
      <xdr:colOff>87923</xdr:colOff>
      <xdr:row>52</xdr:row>
      <xdr:rowOff>190501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946406" y="10932502"/>
          <a:ext cx="685067" cy="392724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29308</xdr:colOff>
      <xdr:row>50</xdr:row>
      <xdr:rowOff>174381</xdr:rowOff>
    </xdr:from>
    <xdr:to>
      <xdr:col>29</xdr:col>
      <xdr:colOff>476250</xdr:colOff>
      <xdr:row>51</xdr:row>
      <xdr:rowOff>153865</xdr:rowOff>
    </xdr:to>
    <xdr:sp macro="" textlink="">
      <xdr:nvSpPr>
        <xdr:cNvPr id="11" name="직사각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696683" y="10890006"/>
          <a:ext cx="3866417" cy="189034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0</xdr:col>
      <xdr:colOff>19707</xdr:colOff>
      <xdr:row>40</xdr:row>
      <xdr:rowOff>205153</xdr:rowOff>
    </xdr:from>
    <xdr:to>
      <xdr:col>8</xdr:col>
      <xdr:colOff>96647</xdr:colOff>
      <xdr:row>71</xdr:row>
      <xdr:rowOff>58619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07" y="8836774"/>
          <a:ext cx="4373043" cy="6369879"/>
        </a:xfrm>
        <a:prstGeom prst="rect">
          <a:avLst/>
        </a:prstGeom>
      </xdr:spPr>
    </xdr:pic>
    <xdr:clientData/>
  </xdr:twoCellAnchor>
  <xdr:twoCellAnchor>
    <xdr:from>
      <xdr:col>1</xdr:col>
      <xdr:colOff>168233</xdr:colOff>
      <xdr:row>58</xdr:row>
      <xdr:rowOff>124982</xdr:rowOff>
    </xdr:from>
    <xdr:to>
      <xdr:col>2</xdr:col>
      <xdr:colOff>507953</xdr:colOff>
      <xdr:row>59</xdr:row>
      <xdr:rowOff>94820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14216" y="12540327"/>
          <a:ext cx="2264427" cy="18004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0</xdr:colOff>
      <xdr:row>29</xdr:row>
      <xdr:rowOff>78827</xdr:rowOff>
    </xdr:from>
    <xdr:to>
      <xdr:col>8</xdr:col>
      <xdr:colOff>42496</xdr:colOff>
      <xdr:row>40</xdr:row>
      <xdr:rowOff>160950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983" y="6398172"/>
          <a:ext cx="4292616" cy="2394399"/>
        </a:xfrm>
        <a:prstGeom prst="rect">
          <a:avLst/>
        </a:prstGeom>
      </xdr:spPr>
    </xdr:pic>
    <xdr:clientData/>
  </xdr:twoCellAnchor>
  <xdr:twoCellAnchor>
    <xdr:from>
      <xdr:col>1</xdr:col>
      <xdr:colOff>477984</xdr:colOff>
      <xdr:row>37</xdr:row>
      <xdr:rowOff>79134</xdr:rowOff>
    </xdr:from>
    <xdr:to>
      <xdr:col>1</xdr:col>
      <xdr:colOff>978727</xdr:colOff>
      <xdr:row>37</xdr:row>
      <xdr:rowOff>197371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523967" y="8080134"/>
          <a:ext cx="500743" cy="118237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7"/>
  <sheetViews>
    <sheetView workbookViewId="0">
      <selection sqref="A1:W1"/>
    </sheetView>
  </sheetViews>
  <sheetFormatPr defaultRowHeight="13.5" x14ac:dyDescent="0.3"/>
  <cols>
    <col min="1" max="1" width="10" style="146" customWidth="1"/>
    <col min="2" max="19" width="5" style="146" customWidth="1"/>
    <col min="20" max="20" width="10" style="162" customWidth="1"/>
    <col min="21" max="23" width="10" style="146" customWidth="1"/>
    <col min="24" max="16384" width="9" style="146"/>
  </cols>
  <sheetData>
    <row r="1" spans="1:23" ht="19.5" x14ac:dyDescent="0.15">
      <c r="A1" s="199" t="s">
        <v>33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</row>
    <row r="2" spans="1:23" x14ac:dyDescent="0.15">
      <c r="A2" s="30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67"/>
      <c r="U2" s="147"/>
      <c r="V2" s="147"/>
      <c r="W2" s="147"/>
    </row>
    <row r="3" spans="1:23" x14ac:dyDescent="0.3">
      <c r="A3" s="132" t="s">
        <v>34</v>
      </c>
      <c r="B3" s="183" t="s">
        <v>35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5"/>
      <c r="T3" s="168" t="s">
        <v>8</v>
      </c>
      <c r="U3" s="132" t="s">
        <v>27</v>
      </c>
      <c r="V3" s="132" t="s">
        <v>26</v>
      </c>
      <c r="W3" s="133" t="s">
        <v>7</v>
      </c>
    </row>
    <row r="4" spans="1:23" ht="18" customHeight="1" x14ac:dyDescent="0.3">
      <c r="A4" s="134"/>
      <c r="B4" s="196" t="s">
        <v>40</v>
      </c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8"/>
      <c r="T4" s="169">
        <f>T53</f>
        <v>1364.1564008888888</v>
      </c>
      <c r="U4" s="135">
        <f>U53</f>
        <v>1263.7488888888888</v>
      </c>
      <c r="V4" s="135">
        <f>V53</f>
        <v>45.56944</v>
      </c>
      <c r="W4" s="135">
        <f>W53</f>
        <v>54.838071999999997</v>
      </c>
    </row>
    <row r="5" spans="1:23" ht="18" customHeight="1" x14ac:dyDescent="0.15">
      <c r="A5" s="148"/>
      <c r="B5" s="131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7"/>
      <c r="T5" s="170"/>
      <c r="U5" s="149"/>
      <c r="V5" s="149"/>
      <c r="W5" s="149"/>
    </row>
    <row r="6" spans="1:23" ht="18" customHeight="1" x14ac:dyDescent="0.15">
      <c r="A6" s="150"/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52"/>
      <c r="T6" s="161"/>
      <c r="U6" s="150"/>
      <c r="V6" s="150"/>
      <c r="W6" s="150"/>
    </row>
    <row r="7" spans="1:23" s="162" customFormat="1" ht="18" customHeight="1" x14ac:dyDescent="0.15">
      <c r="A7" s="134"/>
      <c r="B7" s="131" t="s">
        <v>41</v>
      </c>
      <c r="C7" s="186" t="s">
        <v>42</v>
      </c>
      <c r="D7" s="18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7"/>
      <c r="T7" s="161"/>
      <c r="U7" s="161"/>
      <c r="V7" s="161"/>
      <c r="W7" s="161"/>
    </row>
    <row r="8" spans="1:23" ht="18" customHeight="1" x14ac:dyDescent="0.15">
      <c r="A8" s="150"/>
      <c r="B8" s="151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52"/>
      <c r="T8" s="161"/>
      <c r="U8" s="150"/>
      <c r="V8" s="150"/>
      <c r="W8" s="150"/>
    </row>
    <row r="9" spans="1:23" ht="18" customHeight="1" x14ac:dyDescent="0.15">
      <c r="A9" s="138"/>
      <c r="B9" s="130"/>
      <c r="C9" s="187" t="s">
        <v>51</v>
      </c>
      <c r="D9" s="187"/>
      <c r="E9" s="141" t="s">
        <v>43</v>
      </c>
      <c r="F9" s="141" t="s">
        <v>32</v>
      </c>
      <c r="G9" s="139" t="s">
        <v>44</v>
      </c>
      <c r="H9" s="158">
        <v>900</v>
      </c>
      <c r="I9" s="139" t="s">
        <v>45</v>
      </c>
      <c r="J9" s="188">
        <v>214222</v>
      </c>
      <c r="K9" s="188"/>
      <c r="L9" s="141" t="s">
        <v>46</v>
      </c>
      <c r="M9" s="189">
        <f>(E9/H9)*J9</f>
        <v>476.04888888888888</v>
      </c>
      <c r="N9" s="189"/>
      <c r="O9" s="139"/>
      <c r="P9" s="139"/>
      <c r="Q9" s="139"/>
      <c r="R9" s="139"/>
      <c r="S9" s="140"/>
      <c r="T9" s="171">
        <f>SUM(U9:W9)</f>
        <v>476.04888888888888</v>
      </c>
      <c r="U9" s="164">
        <f>M9</f>
        <v>476.04888888888888</v>
      </c>
      <c r="V9" s="150"/>
      <c r="W9" s="150"/>
    </row>
    <row r="10" spans="1:23" ht="18" customHeight="1" x14ac:dyDescent="0.15">
      <c r="A10" s="150"/>
      <c r="B10" s="151"/>
      <c r="C10" s="187" t="s">
        <v>52</v>
      </c>
      <c r="D10" s="187"/>
      <c r="E10" s="159">
        <v>2</v>
      </c>
      <c r="F10" s="159" t="s">
        <v>32</v>
      </c>
      <c r="G10" s="160" t="s">
        <v>44</v>
      </c>
      <c r="H10" s="159">
        <v>900</v>
      </c>
      <c r="I10" s="160" t="s">
        <v>45</v>
      </c>
      <c r="J10" s="188">
        <v>165545</v>
      </c>
      <c r="K10" s="188"/>
      <c r="L10" s="153" t="s">
        <v>46</v>
      </c>
      <c r="M10" s="189">
        <f>(E10/H10)*J10</f>
        <v>367.87777777777779</v>
      </c>
      <c r="N10" s="189"/>
      <c r="O10" s="147"/>
      <c r="P10" s="147"/>
      <c r="Q10" s="147"/>
      <c r="R10" s="147"/>
      <c r="S10" s="152"/>
      <c r="T10" s="171">
        <f>SUM(U10:W10)</f>
        <v>367.87777777777779</v>
      </c>
      <c r="U10" s="164">
        <f>M10</f>
        <v>367.87777777777779</v>
      </c>
      <c r="V10" s="150"/>
      <c r="W10" s="150"/>
    </row>
    <row r="11" spans="1:23" ht="18" customHeight="1" x14ac:dyDescent="0.15">
      <c r="A11" s="138"/>
      <c r="B11" s="130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40"/>
      <c r="T11" s="161"/>
      <c r="U11" s="150"/>
      <c r="V11" s="150"/>
      <c r="W11" s="150"/>
    </row>
    <row r="12" spans="1:23" ht="18" customHeight="1" x14ac:dyDescent="0.15">
      <c r="A12" s="150"/>
      <c r="B12" s="151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52"/>
      <c r="T12" s="161"/>
      <c r="U12" s="150"/>
      <c r="V12" s="150"/>
      <c r="W12" s="150"/>
    </row>
    <row r="13" spans="1:23" s="162" customFormat="1" ht="18" customHeight="1" x14ac:dyDescent="0.15">
      <c r="A13" s="134"/>
      <c r="B13" s="131" t="s">
        <v>47</v>
      </c>
      <c r="C13" s="186" t="s">
        <v>48</v>
      </c>
      <c r="D13" s="186"/>
      <c r="E13" s="18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7"/>
      <c r="T13" s="161"/>
      <c r="U13" s="161"/>
      <c r="V13" s="161"/>
      <c r="W13" s="161"/>
    </row>
    <row r="14" spans="1:23" ht="18" customHeight="1" x14ac:dyDescent="0.15">
      <c r="A14" s="150"/>
      <c r="B14" s="193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5"/>
      <c r="T14" s="161"/>
      <c r="U14" s="150"/>
      <c r="V14" s="150"/>
      <c r="W14" s="150"/>
    </row>
    <row r="15" spans="1:23" ht="18" customHeight="1" x14ac:dyDescent="0.15">
      <c r="A15" s="150"/>
      <c r="B15" s="193" t="s">
        <v>49</v>
      </c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5"/>
      <c r="T15" s="161"/>
      <c r="U15" s="150"/>
      <c r="V15" s="150"/>
      <c r="W15" s="150"/>
    </row>
    <row r="16" spans="1:23" ht="18" customHeight="1" x14ac:dyDescent="0.15">
      <c r="A16" s="138"/>
      <c r="B16" s="190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2"/>
      <c r="T16" s="161"/>
      <c r="U16" s="150"/>
      <c r="V16" s="150"/>
      <c r="W16" s="150"/>
    </row>
    <row r="17" spans="1:23" ht="18" customHeight="1" x14ac:dyDescent="0.15">
      <c r="A17" s="150"/>
      <c r="B17" s="163">
        <v>1</v>
      </c>
      <c r="C17" s="159" t="s">
        <v>44</v>
      </c>
      <c r="D17" s="159">
        <v>8</v>
      </c>
      <c r="E17" s="159" t="s">
        <v>45</v>
      </c>
      <c r="F17" s="159">
        <v>900</v>
      </c>
      <c r="G17" s="159" t="s">
        <v>46</v>
      </c>
      <c r="H17" s="159">
        <f>B17/D17*F17</f>
        <v>112.5</v>
      </c>
      <c r="I17" s="177" t="s">
        <v>50</v>
      </c>
      <c r="J17" s="177"/>
      <c r="K17" s="147"/>
      <c r="L17" s="147"/>
      <c r="M17" s="147"/>
      <c r="N17" s="147"/>
      <c r="O17" s="147"/>
      <c r="P17" s="147"/>
      <c r="Q17" s="147"/>
      <c r="R17" s="147"/>
      <c r="S17" s="152"/>
      <c r="T17" s="161"/>
      <c r="U17" s="150"/>
      <c r="V17" s="150"/>
      <c r="W17" s="150"/>
    </row>
    <row r="18" spans="1:23" ht="18" customHeight="1" x14ac:dyDescent="0.3">
      <c r="A18" s="138"/>
      <c r="B18" s="142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4"/>
      <c r="T18" s="172"/>
      <c r="U18" s="145"/>
      <c r="V18" s="145"/>
      <c r="W18" s="145"/>
    </row>
    <row r="19" spans="1:23" ht="18" customHeight="1" x14ac:dyDescent="0.15">
      <c r="A19" s="150"/>
      <c r="B19" s="151"/>
      <c r="C19" s="177" t="s">
        <v>53</v>
      </c>
      <c r="D19" s="177"/>
      <c r="E19" s="176">
        <f>덤프트럭2.5톤!AA4</f>
        <v>47230</v>
      </c>
      <c r="F19" s="177"/>
      <c r="G19" s="159" t="s">
        <v>44</v>
      </c>
      <c r="H19" s="160">
        <f>H17</f>
        <v>112.5</v>
      </c>
      <c r="I19" s="147"/>
      <c r="J19" s="147"/>
      <c r="K19" s="147"/>
      <c r="L19" s="141" t="s">
        <v>46</v>
      </c>
      <c r="M19" s="178">
        <f>E19/H19</f>
        <v>419.82222222222219</v>
      </c>
      <c r="N19" s="179"/>
      <c r="O19" s="147"/>
      <c r="P19" s="147"/>
      <c r="Q19" s="147"/>
      <c r="R19" s="147"/>
      <c r="S19" s="152"/>
      <c r="T19" s="171">
        <f>SUM(U19:W19)</f>
        <v>419.82222222222219</v>
      </c>
      <c r="U19" s="165">
        <f>M19</f>
        <v>419.82222222222219</v>
      </c>
      <c r="V19" s="150"/>
      <c r="W19" s="150"/>
    </row>
    <row r="20" spans="1:23" ht="18" customHeight="1" x14ac:dyDescent="0.3">
      <c r="A20" s="138"/>
      <c r="B20" s="142"/>
      <c r="C20" s="143"/>
      <c r="D20" s="143"/>
      <c r="E20" s="143"/>
      <c r="F20" s="143"/>
      <c r="G20" s="158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4"/>
      <c r="T20" s="172"/>
      <c r="U20" s="145"/>
      <c r="V20" s="145"/>
      <c r="W20" s="145"/>
    </row>
    <row r="21" spans="1:23" ht="18" customHeight="1" x14ac:dyDescent="0.15">
      <c r="A21" s="150"/>
      <c r="B21" s="151"/>
      <c r="C21" s="187" t="s">
        <v>54</v>
      </c>
      <c r="D21" s="187"/>
      <c r="E21" s="176">
        <f>덤프트럭2.5톤!Z4</f>
        <v>5126.5619999999999</v>
      </c>
      <c r="F21" s="177"/>
      <c r="G21" s="159" t="s">
        <v>44</v>
      </c>
      <c r="H21" s="160">
        <f>H17</f>
        <v>112.5</v>
      </c>
      <c r="I21" s="147"/>
      <c r="J21" s="147"/>
      <c r="K21" s="147"/>
      <c r="L21" s="141" t="s">
        <v>46</v>
      </c>
      <c r="M21" s="178">
        <f>E21/H21</f>
        <v>45.56944</v>
      </c>
      <c r="N21" s="179"/>
      <c r="O21" s="147"/>
      <c r="P21" s="147"/>
      <c r="Q21" s="147"/>
      <c r="R21" s="147"/>
      <c r="S21" s="152"/>
      <c r="T21" s="171">
        <f>SUM(U21:W21)</f>
        <v>45.56944</v>
      </c>
      <c r="U21" s="150"/>
      <c r="V21" s="165">
        <f>M21</f>
        <v>45.56944</v>
      </c>
      <c r="W21" s="150"/>
    </row>
    <row r="22" spans="1:23" ht="18" customHeight="1" x14ac:dyDescent="0.3">
      <c r="A22" s="138"/>
      <c r="B22" s="130"/>
      <c r="C22" s="141"/>
      <c r="D22" s="141"/>
      <c r="E22" s="139"/>
      <c r="F22" s="139"/>
      <c r="G22" s="141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40"/>
      <c r="T22" s="172"/>
      <c r="U22" s="145"/>
      <c r="V22" s="145"/>
      <c r="W22" s="145"/>
    </row>
    <row r="23" spans="1:23" ht="18" customHeight="1" x14ac:dyDescent="0.15">
      <c r="A23" s="150"/>
      <c r="B23" s="151"/>
      <c r="C23" s="177" t="s">
        <v>55</v>
      </c>
      <c r="D23" s="177"/>
      <c r="E23" s="176">
        <f>덤프트럭2.5톤!AB4</f>
        <v>6169.2830999999996</v>
      </c>
      <c r="F23" s="177"/>
      <c r="G23" s="159" t="s">
        <v>44</v>
      </c>
      <c r="H23" s="160">
        <f>H17</f>
        <v>112.5</v>
      </c>
      <c r="I23" s="147"/>
      <c r="J23" s="147"/>
      <c r="K23" s="147"/>
      <c r="L23" s="141" t="s">
        <v>46</v>
      </c>
      <c r="M23" s="178">
        <f>E23/H23</f>
        <v>54.838071999999997</v>
      </c>
      <c r="N23" s="179"/>
      <c r="O23" s="147"/>
      <c r="P23" s="147"/>
      <c r="Q23" s="147"/>
      <c r="R23" s="147"/>
      <c r="S23" s="152"/>
      <c r="T23" s="171">
        <f>SUM(U23:W23)</f>
        <v>54.838071999999997</v>
      </c>
      <c r="U23" s="150"/>
      <c r="V23" s="150"/>
      <c r="W23" s="165">
        <f>M23</f>
        <v>54.838071999999997</v>
      </c>
    </row>
    <row r="24" spans="1:23" ht="18" customHeight="1" x14ac:dyDescent="0.15">
      <c r="A24" s="150"/>
      <c r="B24" s="151"/>
      <c r="C24" s="177"/>
      <c r="D24" s="17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52"/>
      <c r="T24" s="161"/>
      <c r="U24" s="150"/>
      <c r="V24" s="150"/>
      <c r="W24" s="150"/>
    </row>
    <row r="25" spans="1:23" ht="18" customHeight="1" x14ac:dyDescent="0.15">
      <c r="A25" s="138"/>
      <c r="B25" s="130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40"/>
      <c r="T25" s="161"/>
      <c r="U25" s="150"/>
      <c r="V25" s="150"/>
      <c r="W25" s="150"/>
    </row>
    <row r="26" spans="1:23" ht="18" customHeight="1" x14ac:dyDescent="0.15">
      <c r="A26" s="150"/>
      <c r="B26" s="151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52"/>
      <c r="T26" s="161"/>
      <c r="U26" s="150"/>
      <c r="V26" s="150"/>
      <c r="W26" s="150"/>
    </row>
    <row r="27" spans="1:23" ht="18" customHeight="1" x14ac:dyDescent="0.15">
      <c r="A27" s="138"/>
      <c r="B27" s="142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4"/>
      <c r="T27" s="161"/>
      <c r="U27" s="150"/>
      <c r="V27" s="150"/>
      <c r="W27" s="150"/>
    </row>
    <row r="28" spans="1:23" ht="18" customHeight="1" x14ac:dyDescent="0.15">
      <c r="A28" s="150"/>
      <c r="B28" s="151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52"/>
      <c r="T28" s="161"/>
      <c r="U28" s="150"/>
      <c r="V28" s="150"/>
      <c r="W28" s="150"/>
    </row>
    <row r="29" spans="1:23" ht="18" customHeight="1" x14ac:dyDescent="0.3">
      <c r="A29" s="138"/>
      <c r="B29" s="142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4"/>
      <c r="T29" s="172"/>
      <c r="U29" s="145"/>
      <c r="V29" s="145"/>
      <c r="W29" s="145"/>
    </row>
    <row r="30" spans="1:23" ht="18" customHeight="1" x14ac:dyDescent="0.15">
      <c r="A30" s="150"/>
      <c r="B30" s="151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52"/>
      <c r="T30" s="161"/>
      <c r="U30" s="150"/>
      <c r="V30" s="150"/>
      <c r="W30" s="150"/>
    </row>
    <row r="31" spans="1:23" ht="18" customHeight="1" x14ac:dyDescent="0.3">
      <c r="A31" s="138"/>
      <c r="B31" s="142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4"/>
      <c r="T31" s="172"/>
      <c r="U31" s="145"/>
      <c r="V31" s="145"/>
      <c r="W31" s="145"/>
    </row>
    <row r="32" spans="1:23" ht="18" customHeight="1" x14ac:dyDescent="0.15">
      <c r="A32" s="150"/>
      <c r="B32" s="151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52"/>
      <c r="T32" s="161"/>
      <c r="U32" s="150"/>
      <c r="V32" s="150"/>
      <c r="W32" s="150"/>
    </row>
    <row r="33" spans="1:23" ht="18" customHeight="1" x14ac:dyDescent="0.3">
      <c r="A33" s="122"/>
      <c r="B33" s="126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8"/>
      <c r="T33" s="173"/>
      <c r="U33" s="129"/>
      <c r="V33" s="129"/>
      <c r="W33" s="129"/>
    </row>
    <row r="34" spans="1:23" ht="18" customHeight="1" x14ac:dyDescent="0.15">
      <c r="A34" s="150"/>
      <c r="B34" s="151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52"/>
      <c r="T34" s="161"/>
      <c r="U34" s="150"/>
      <c r="V34" s="150"/>
      <c r="W34" s="150"/>
    </row>
    <row r="35" spans="1:23" ht="18" customHeight="1" x14ac:dyDescent="0.3">
      <c r="A35" s="122"/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5"/>
      <c r="T35" s="173"/>
      <c r="U35" s="129"/>
      <c r="V35" s="129"/>
      <c r="W35" s="129"/>
    </row>
    <row r="36" spans="1:23" ht="18" customHeight="1" x14ac:dyDescent="0.15">
      <c r="A36" s="150"/>
      <c r="B36" s="151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52"/>
      <c r="T36" s="161"/>
      <c r="U36" s="150"/>
      <c r="V36" s="150"/>
      <c r="W36" s="150"/>
    </row>
    <row r="37" spans="1:23" ht="18" customHeight="1" x14ac:dyDescent="0.3">
      <c r="A37" s="122"/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5"/>
      <c r="T37" s="173"/>
      <c r="U37" s="129"/>
      <c r="V37" s="129"/>
      <c r="W37" s="129"/>
    </row>
    <row r="38" spans="1:23" ht="18" customHeight="1" x14ac:dyDescent="0.15">
      <c r="A38" s="150"/>
      <c r="B38" s="151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52"/>
      <c r="T38" s="161"/>
      <c r="U38" s="150"/>
      <c r="V38" s="150"/>
      <c r="W38" s="150"/>
    </row>
    <row r="39" spans="1:23" ht="18" customHeight="1" x14ac:dyDescent="0.15">
      <c r="A39" s="150"/>
      <c r="B39" s="151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52"/>
      <c r="T39" s="161"/>
      <c r="U39" s="150"/>
      <c r="V39" s="150"/>
      <c r="W39" s="150"/>
    </row>
    <row r="40" spans="1:23" ht="18" customHeight="1" x14ac:dyDescent="0.15">
      <c r="A40" s="150"/>
      <c r="B40" s="151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52"/>
      <c r="T40" s="161"/>
      <c r="U40" s="150"/>
      <c r="V40" s="150"/>
      <c r="W40" s="150"/>
    </row>
    <row r="41" spans="1:23" ht="18" customHeight="1" x14ac:dyDescent="0.15">
      <c r="A41" s="150"/>
      <c r="B41" s="151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52"/>
      <c r="T41" s="161"/>
      <c r="U41" s="150"/>
      <c r="V41" s="150"/>
      <c r="W41" s="150"/>
    </row>
    <row r="42" spans="1:23" ht="18" customHeight="1" x14ac:dyDescent="0.15">
      <c r="A42" s="150"/>
      <c r="B42" s="151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52"/>
      <c r="T42" s="161"/>
      <c r="U42" s="150"/>
      <c r="V42" s="150"/>
      <c r="W42" s="150"/>
    </row>
    <row r="43" spans="1:23" ht="18" customHeight="1" x14ac:dyDescent="0.15">
      <c r="A43" s="150"/>
      <c r="B43" s="151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52"/>
      <c r="T43" s="161"/>
      <c r="U43" s="150"/>
      <c r="V43" s="150"/>
      <c r="W43" s="150"/>
    </row>
    <row r="44" spans="1:23" ht="18" customHeight="1" x14ac:dyDescent="0.15">
      <c r="A44" s="150"/>
      <c r="B44" s="151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52"/>
      <c r="T44" s="161"/>
      <c r="U44" s="150"/>
      <c r="V44" s="150"/>
      <c r="W44" s="150"/>
    </row>
    <row r="45" spans="1:23" ht="18" customHeight="1" x14ac:dyDescent="0.15">
      <c r="A45" s="150"/>
      <c r="B45" s="151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52"/>
      <c r="T45" s="161"/>
      <c r="U45" s="150"/>
      <c r="V45" s="150"/>
      <c r="W45" s="150"/>
    </row>
    <row r="46" spans="1:23" ht="18" customHeight="1" x14ac:dyDescent="0.15">
      <c r="A46" s="150"/>
      <c r="B46" s="151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52"/>
      <c r="T46" s="161"/>
      <c r="U46" s="150"/>
      <c r="V46" s="150"/>
      <c r="W46" s="150"/>
    </row>
    <row r="47" spans="1:23" ht="18" customHeight="1" x14ac:dyDescent="0.15">
      <c r="A47" s="150"/>
      <c r="B47" s="151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52"/>
      <c r="T47" s="161"/>
      <c r="U47" s="150"/>
      <c r="V47" s="150"/>
      <c r="W47" s="150"/>
    </row>
    <row r="48" spans="1:23" ht="18" customHeight="1" x14ac:dyDescent="0.15">
      <c r="A48" s="150"/>
      <c r="B48" s="151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52"/>
      <c r="T48" s="161"/>
      <c r="U48" s="150"/>
      <c r="V48" s="150"/>
      <c r="W48" s="150"/>
    </row>
    <row r="49" spans="1:23" ht="18" customHeight="1" x14ac:dyDescent="0.15">
      <c r="A49" s="150"/>
      <c r="B49" s="151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52"/>
      <c r="T49" s="161"/>
      <c r="U49" s="150"/>
      <c r="V49" s="150"/>
      <c r="W49" s="150"/>
    </row>
    <row r="50" spans="1:23" ht="18" customHeight="1" x14ac:dyDescent="0.15">
      <c r="A50" s="150"/>
      <c r="B50" s="151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52"/>
      <c r="T50" s="161"/>
      <c r="U50" s="150"/>
      <c r="V50" s="150"/>
      <c r="W50" s="150"/>
    </row>
    <row r="51" spans="1:23" ht="18" customHeight="1" x14ac:dyDescent="0.15">
      <c r="A51" s="150"/>
      <c r="B51" s="151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52"/>
      <c r="T51" s="161"/>
      <c r="U51" s="150"/>
      <c r="V51" s="150"/>
      <c r="W51" s="150"/>
    </row>
    <row r="52" spans="1:23" ht="18" customHeight="1" x14ac:dyDescent="0.15">
      <c r="A52" s="154"/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7"/>
      <c r="T52" s="174"/>
      <c r="U52" s="154"/>
      <c r="V52" s="154"/>
      <c r="W52" s="154"/>
    </row>
    <row r="53" spans="1:23" s="162" customFormat="1" ht="18" customHeight="1" x14ac:dyDescent="0.3">
      <c r="A53" s="180" t="s">
        <v>56</v>
      </c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2"/>
      <c r="T53" s="166">
        <f>SUM(T5:T52)</f>
        <v>1364.1564008888888</v>
      </c>
      <c r="U53" s="166">
        <f>SUM(U5:U52)</f>
        <v>1263.7488888888888</v>
      </c>
      <c r="V53" s="166">
        <f>SUM(V5:V52)</f>
        <v>45.56944</v>
      </c>
      <c r="W53" s="166">
        <f>SUM(W5:W52)</f>
        <v>54.838071999999997</v>
      </c>
    </row>
    <row r="54" spans="1:23" ht="18" customHeight="1" x14ac:dyDescent="0.3"/>
    <row r="55" spans="1:23" ht="18" customHeight="1" x14ac:dyDescent="0.3"/>
    <row r="56" spans="1:23" ht="18" customHeight="1" x14ac:dyDescent="0.3"/>
    <row r="57" spans="1:23" ht="18" customHeight="1" x14ac:dyDescent="0.3"/>
  </sheetData>
  <mergeCells count="26">
    <mergeCell ref="B14:S14"/>
    <mergeCell ref="B15:S15"/>
    <mergeCell ref="C13:E13"/>
    <mergeCell ref="B4:S4"/>
    <mergeCell ref="A1:W1"/>
    <mergeCell ref="A53:S53"/>
    <mergeCell ref="B3:S3"/>
    <mergeCell ref="C7:D7"/>
    <mergeCell ref="C9:D9"/>
    <mergeCell ref="C10:D10"/>
    <mergeCell ref="J10:K10"/>
    <mergeCell ref="J9:K9"/>
    <mergeCell ref="M9:N9"/>
    <mergeCell ref="M10:N10"/>
    <mergeCell ref="C24:D24"/>
    <mergeCell ref="C23:D23"/>
    <mergeCell ref="B16:S16"/>
    <mergeCell ref="I17:J17"/>
    <mergeCell ref="C19:D19"/>
    <mergeCell ref="C21:D21"/>
    <mergeCell ref="E19:F19"/>
    <mergeCell ref="E21:F21"/>
    <mergeCell ref="E23:F23"/>
    <mergeCell ref="M19:N19"/>
    <mergeCell ref="M21:N21"/>
    <mergeCell ref="M23:N23"/>
  </mergeCells>
  <phoneticPr fontId="3" type="noConversion"/>
  <conditionalFormatting sqref="T4:W53">
    <cfRule type="expression" dxfId="8" priority="1" stopIfTrue="1">
      <formula>AND(T4&lt;&gt;0,INT(T4)=T4)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166"/>
  <sheetViews>
    <sheetView tabSelected="1" zoomScale="115" zoomScaleNormal="115" workbookViewId="0">
      <selection activeCell="J6" sqref="J6"/>
    </sheetView>
  </sheetViews>
  <sheetFormatPr defaultColWidth="9.125" defaultRowHeight="16.5" x14ac:dyDescent="0.3"/>
  <cols>
    <col min="1" max="1" width="39.375" style="1" customWidth="1"/>
    <col min="2" max="2" width="24.875" style="1" customWidth="1"/>
    <col min="3" max="3" width="10" style="70" customWidth="1"/>
    <col min="4" max="4" width="5.5" style="1" customWidth="1"/>
    <col min="5" max="5" width="10" style="1" customWidth="1"/>
    <col min="6" max="6" width="11.5" style="1" customWidth="1"/>
    <col min="7" max="7" width="10" style="1" customWidth="1"/>
    <col min="8" max="8" width="11.5" style="1" customWidth="1"/>
    <col min="9" max="9" width="10" style="1" customWidth="1"/>
    <col min="10" max="10" width="11.5" style="1" customWidth="1"/>
    <col min="11" max="11" width="10" style="1" customWidth="1"/>
    <col min="12" max="13" width="11.5" style="1" customWidth="1"/>
    <col min="14" max="16384" width="9.125" style="1"/>
  </cols>
  <sheetData>
    <row r="2" spans="1:13" s="29" customFormat="1" ht="24.95" customHeight="1" x14ac:dyDescent="0.3">
      <c r="A2" s="199" t="s">
        <v>21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s="31" customFormat="1" ht="20.85" customHeight="1" x14ac:dyDescent="0.3">
      <c r="A3" s="30"/>
      <c r="C3" s="32"/>
    </row>
    <row r="4" spans="1:13" s="29" customFormat="1" ht="20.85" customHeight="1" x14ac:dyDescent="0.3">
      <c r="A4" s="202" t="s">
        <v>22</v>
      </c>
      <c r="B4" s="202" t="s">
        <v>23</v>
      </c>
      <c r="C4" s="202" t="s">
        <v>24</v>
      </c>
      <c r="D4" s="202" t="s">
        <v>25</v>
      </c>
      <c r="E4" s="202" t="s">
        <v>26</v>
      </c>
      <c r="F4" s="205"/>
      <c r="G4" s="202" t="s">
        <v>27</v>
      </c>
      <c r="H4" s="205"/>
      <c r="I4" s="202" t="s">
        <v>7</v>
      </c>
      <c r="J4" s="205"/>
      <c r="K4" s="202" t="s">
        <v>8</v>
      </c>
      <c r="L4" s="205"/>
      <c r="M4" s="202" t="s">
        <v>28</v>
      </c>
    </row>
    <row r="5" spans="1:13" s="29" customFormat="1" ht="20.25" customHeight="1" x14ac:dyDescent="0.3">
      <c r="A5" s="203"/>
      <c r="B5" s="203"/>
      <c r="C5" s="204"/>
      <c r="D5" s="203"/>
      <c r="E5" s="33" t="s">
        <v>29</v>
      </c>
      <c r="F5" s="33" t="s">
        <v>30</v>
      </c>
      <c r="G5" s="33" t="s">
        <v>29</v>
      </c>
      <c r="H5" s="33" t="s">
        <v>30</v>
      </c>
      <c r="I5" s="33" t="s">
        <v>29</v>
      </c>
      <c r="J5" s="33" t="s">
        <v>30</v>
      </c>
      <c r="K5" s="33" t="s">
        <v>29</v>
      </c>
      <c r="L5" s="33" t="s">
        <v>30</v>
      </c>
      <c r="M5" s="203"/>
    </row>
    <row r="6" spans="1:13" s="39" customFormat="1" ht="20.85" customHeight="1" x14ac:dyDescent="0.25">
      <c r="A6" s="34" t="s">
        <v>31</v>
      </c>
      <c r="B6" s="35"/>
      <c r="C6" s="36"/>
      <c r="D6" s="35"/>
      <c r="E6" s="37"/>
      <c r="F6" s="37"/>
      <c r="G6" s="37"/>
      <c r="H6" s="37"/>
      <c r="I6" s="37"/>
      <c r="J6" s="37"/>
      <c r="K6" s="37"/>
      <c r="L6" s="37"/>
      <c r="M6" s="38"/>
    </row>
    <row r="7" spans="1:13" s="46" customFormat="1" ht="20.25" customHeight="1" x14ac:dyDescent="0.3">
      <c r="A7" s="40" t="s">
        <v>60</v>
      </c>
      <c r="B7" s="41" t="s">
        <v>59</v>
      </c>
      <c r="C7" s="42">
        <v>1</v>
      </c>
      <c r="D7" s="42" t="s">
        <v>58</v>
      </c>
      <c r="E7" s="43"/>
      <c r="F7" s="43">
        <f>SUM(F8:F12)</f>
        <v>0</v>
      </c>
      <c r="G7" s="43"/>
      <c r="H7" s="43">
        <f>SUM(H8:H12)</f>
        <v>444</v>
      </c>
      <c r="I7" s="43"/>
      <c r="J7" s="43">
        <f>SUM(J8:J12)</f>
        <v>0</v>
      </c>
      <c r="K7" s="43">
        <f>SUM(E7,G7,I7)</f>
        <v>0</v>
      </c>
      <c r="L7" s="44">
        <f>SUM(L8:L12)</f>
        <v>444</v>
      </c>
      <c r="M7" s="45"/>
    </row>
    <row r="8" spans="1:13" s="53" customFormat="1" ht="20.85" customHeight="1" x14ac:dyDescent="0.3">
      <c r="A8" s="47" t="s">
        <v>61</v>
      </c>
      <c r="B8" s="48"/>
      <c r="C8" s="214">
        <f>1.3/1000</f>
        <v>1.2999999999999999E-3</v>
      </c>
      <c r="D8" s="50" t="s">
        <v>32</v>
      </c>
      <c r="E8" s="51"/>
      <c r="F8" s="51">
        <f t="shared" ref="F8:F11" si="0">TRUNC($C8*E8,0)</f>
        <v>0</v>
      </c>
      <c r="G8" s="51">
        <v>256854</v>
      </c>
      <c r="H8" s="51">
        <f t="shared" ref="H8:J11" si="1">TRUNC($C8*G8,0)</f>
        <v>333</v>
      </c>
      <c r="I8" s="51"/>
      <c r="J8" s="51">
        <f t="shared" si="1"/>
        <v>0</v>
      </c>
      <c r="K8" s="51">
        <f t="shared" ref="K8:L8" si="2">SUM(E8,G8,I8)</f>
        <v>256854</v>
      </c>
      <c r="L8" s="51">
        <f t="shared" si="2"/>
        <v>333</v>
      </c>
      <c r="M8" s="52"/>
    </row>
    <row r="9" spans="1:13" s="57" customFormat="1" ht="20.85" customHeight="1" x14ac:dyDescent="0.3">
      <c r="A9" s="54" t="s">
        <v>57</v>
      </c>
      <c r="B9" s="55"/>
      <c r="C9" s="214">
        <f>0.67/1000</f>
        <v>6.7000000000000002E-4</v>
      </c>
      <c r="D9" s="50" t="s">
        <v>32</v>
      </c>
      <c r="E9" s="51"/>
      <c r="F9" s="51">
        <f t="shared" si="0"/>
        <v>0</v>
      </c>
      <c r="G9" s="51">
        <v>167081</v>
      </c>
      <c r="H9" s="51">
        <f t="shared" si="1"/>
        <v>111</v>
      </c>
      <c r="I9" s="51"/>
      <c r="J9" s="51">
        <f t="shared" si="1"/>
        <v>0</v>
      </c>
      <c r="K9" s="51">
        <f t="shared" ref="K9:K11" si="3">SUM(E9,G9,I9)</f>
        <v>167081</v>
      </c>
      <c r="L9" s="51">
        <f t="shared" ref="L9:L11" si="4">SUM(F9,H9,J9)</f>
        <v>111</v>
      </c>
      <c r="M9" s="52"/>
    </row>
    <row r="10" spans="1:13" s="57" customFormat="1" ht="22.5" customHeight="1" x14ac:dyDescent="0.3">
      <c r="A10" s="58"/>
      <c r="B10" s="55"/>
      <c r="C10" s="49"/>
      <c r="D10" s="50"/>
      <c r="E10" s="51"/>
      <c r="F10" s="51"/>
      <c r="G10" s="51"/>
      <c r="H10" s="51"/>
      <c r="I10" s="51"/>
      <c r="J10" s="51"/>
      <c r="K10" s="51"/>
      <c r="L10" s="51"/>
      <c r="M10" s="52"/>
    </row>
    <row r="11" spans="1:13" s="57" customFormat="1" ht="22.5" customHeight="1" x14ac:dyDescent="0.3">
      <c r="A11" s="58"/>
      <c r="B11" s="55"/>
      <c r="C11" s="49"/>
      <c r="D11" s="50"/>
      <c r="E11" s="51"/>
      <c r="F11" s="51"/>
      <c r="G11" s="51"/>
      <c r="H11" s="51"/>
      <c r="I11" s="51"/>
      <c r="J11" s="51"/>
      <c r="K11" s="51"/>
      <c r="L11" s="51"/>
      <c r="M11" s="52"/>
    </row>
    <row r="12" spans="1:13" s="57" customFormat="1" ht="22.5" customHeight="1" x14ac:dyDescent="0.3">
      <c r="A12" s="58"/>
      <c r="B12" s="175"/>
      <c r="C12" s="49"/>
      <c r="D12" s="50"/>
      <c r="E12" s="51"/>
      <c r="F12" s="51"/>
      <c r="G12" s="51"/>
      <c r="H12" s="51"/>
      <c r="I12" s="51"/>
      <c r="J12" s="51"/>
      <c r="K12" s="51"/>
      <c r="L12" s="51"/>
      <c r="M12" s="52"/>
    </row>
    <row r="13" spans="1:13" s="57" customFormat="1" ht="20.85" customHeight="1" x14ac:dyDescent="0.3">
      <c r="A13" s="58"/>
      <c r="B13" s="55"/>
      <c r="C13" s="56"/>
      <c r="D13" s="50"/>
      <c r="E13" s="51"/>
      <c r="F13" s="51"/>
      <c r="G13" s="51"/>
      <c r="H13" s="51"/>
      <c r="I13" s="51"/>
      <c r="J13" s="51"/>
      <c r="K13" s="51"/>
      <c r="L13" s="51"/>
      <c r="M13" s="52"/>
    </row>
    <row r="14" spans="1:13" s="57" customFormat="1" ht="22.5" customHeight="1" x14ac:dyDescent="0.3">
      <c r="A14" s="58"/>
      <c r="B14" s="55"/>
      <c r="C14" s="56"/>
      <c r="D14" s="50"/>
      <c r="E14" s="51"/>
      <c r="F14" s="51"/>
      <c r="G14" s="51"/>
      <c r="H14" s="51"/>
      <c r="I14" s="51"/>
      <c r="J14" s="51"/>
      <c r="K14" s="51"/>
      <c r="L14" s="51"/>
      <c r="M14" s="52"/>
    </row>
    <row r="15" spans="1:13" s="57" customFormat="1" ht="20.85" customHeight="1" x14ac:dyDescent="0.3">
      <c r="A15" s="58"/>
      <c r="B15" s="55"/>
      <c r="C15" s="56"/>
      <c r="D15" s="50"/>
      <c r="E15" s="51"/>
      <c r="F15" s="51"/>
      <c r="G15" s="51"/>
      <c r="H15" s="51"/>
      <c r="I15" s="51"/>
      <c r="J15" s="51"/>
      <c r="K15" s="51"/>
      <c r="L15" s="51"/>
      <c r="M15" s="52"/>
    </row>
    <row r="16" spans="1:13" s="57" customFormat="1" ht="20.85" customHeight="1" x14ac:dyDescent="0.3">
      <c r="A16" s="58"/>
      <c r="B16" s="55"/>
      <c r="C16" s="56"/>
      <c r="D16" s="50"/>
      <c r="E16" s="51"/>
      <c r="F16" s="51"/>
      <c r="G16" s="51"/>
      <c r="H16" s="51"/>
      <c r="I16" s="51"/>
      <c r="J16" s="51"/>
      <c r="K16" s="51"/>
      <c r="L16" s="51"/>
      <c r="M16" s="52"/>
    </row>
    <row r="17" spans="1:13" s="57" customFormat="1" ht="20.85" customHeight="1" x14ac:dyDescent="0.3">
      <c r="A17" s="58"/>
      <c r="B17" s="55"/>
      <c r="C17" s="56"/>
      <c r="D17" s="50"/>
      <c r="E17" s="51"/>
      <c r="F17" s="51"/>
      <c r="G17" s="51"/>
      <c r="H17" s="51"/>
      <c r="I17" s="51"/>
      <c r="J17" s="51"/>
      <c r="K17" s="51"/>
      <c r="L17" s="51"/>
      <c r="M17" s="52"/>
    </row>
    <row r="18" spans="1:13" s="59" customFormat="1" ht="20.85" customHeight="1" x14ac:dyDescent="0.25">
      <c r="A18" s="71"/>
      <c r="B18" s="72"/>
      <c r="C18" s="73"/>
      <c r="D18" s="73"/>
      <c r="E18" s="74"/>
      <c r="F18" s="75"/>
      <c r="G18" s="74"/>
      <c r="H18" s="75"/>
      <c r="I18" s="74"/>
      <c r="J18" s="75"/>
      <c r="K18" s="75"/>
      <c r="L18" s="75"/>
      <c r="M18" s="76"/>
    </row>
    <row r="19" spans="1:13" s="59" customFormat="1" ht="20.85" customHeight="1" x14ac:dyDescent="0.25">
      <c r="A19" s="77"/>
      <c r="B19" s="78"/>
      <c r="C19" s="79"/>
      <c r="D19" s="79"/>
      <c r="E19" s="80"/>
      <c r="F19" s="81"/>
      <c r="G19" s="80"/>
      <c r="H19" s="81"/>
      <c r="I19" s="80"/>
      <c r="J19" s="81"/>
      <c r="K19" s="81"/>
      <c r="L19" s="81"/>
      <c r="M19" s="82"/>
    </row>
    <row r="20" spans="1:13" s="46" customFormat="1" ht="20.25" customHeight="1" x14ac:dyDescent="0.3">
      <c r="A20" s="83"/>
      <c r="B20" s="84"/>
      <c r="C20" s="85"/>
      <c r="D20" s="85"/>
      <c r="E20" s="86"/>
      <c r="F20" s="86"/>
      <c r="G20" s="86"/>
      <c r="H20" s="86"/>
      <c r="I20" s="86"/>
      <c r="J20" s="86"/>
      <c r="K20" s="86"/>
      <c r="L20" s="86"/>
      <c r="M20" s="87"/>
    </row>
    <row r="21" spans="1:13" s="53" customFormat="1" ht="20.25" customHeight="1" x14ac:dyDescent="0.3">
      <c r="A21" s="88"/>
      <c r="B21" s="89"/>
      <c r="C21" s="90"/>
      <c r="D21" s="91"/>
      <c r="E21" s="81"/>
      <c r="F21" s="81"/>
      <c r="G21" s="65"/>
      <c r="H21" s="81"/>
      <c r="I21" s="81"/>
      <c r="J21" s="81"/>
      <c r="K21" s="81"/>
      <c r="L21" s="81"/>
      <c r="M21" s="92"/>
    </row>
    <row r="22" spans="1:13" s="53" customFormat="1" ht="20.85" customHeight="1" x14ac:dyDescent="0.3">
      <c r="A22" s="88"/>
      <c r="B22" s="93"/>
      <c r="C22" s="94"/>
      <c r="D22" s="91"/>
      <c r="E22" s="81"/>
      <c r="F22" s="81"/>
      <c r="G22" s="81"/>
      <c r="H22" s="81"/>
      <c r="I22" s="81"/>
      <c r="J22" s="81"/>
      <c r="K22" s="81"/>
      <c r="L22" s="81"/>
      <c r="M22" s="66"/>
    </row>
    <row r="23" spans="1:13" s="57" customFormat="1" ht="20.85" customHeight="1" x14ac:dyDescent="0.3">
      <c r="A23" s="95"/>
      <c r="B23" s="96"/>
      <c r="C23" s="94"/>
      <c r="D23" s="93"/>
      <c r="E23" s="81"/>
      <c r="F23" s="81"/>
      <c r="G23" s="81"/>
      <c r="H23" s="81"/>
      <c r="I23" s="81"/>
      <c r="J23" s="81"/>
      <c r="K23" s="81"/>
      <c r="L23" s="81"/>
      <c r="M23" s="66"/>
    </row>
    <row r="24" spans="1:13" s="59" customFormat="1" ht="20.85" customHeight="1" x14ac:dyDescent="0.25">
      <c r="A24" s="77"/>
      <c r="B24" s="78"/>
      <c r="C24" s="79"/>
      <c r="D24" s="79"/>
      <c r="E24" s="80"/>
      <c r="F24" s="81"/>
      <c r="G24" s="80"/>
      <c r="H24" s="81"/>
      <c r="I24" s="80"/>
      <c r="J24" s="81"/>
      <c r="K24" s="81"/>
      <c r="L24" s="81"/>
      <c r="M24" s="82"/>
    </row>
    <row r="25" spans="1:13" s="59" customFormat="1" ht="20.85" customHeight="1" x14ac:dyDescent="0.25">
      <c r="A25" s="77"/>
      <c r="B25" s="78"/>
      <c r="C25" s="79"/>
      <c r="D25" s="79"/>
      <c r="E25" s="80"/>
      <c r="F25" s="81"/>
      <c r="G25" s="80"/>
      <c r="H25" s="81"/>
      <c r="I25" s="80"/>
      <c r="J25" s="81"/>
      <c r="K25" s="81"/>
      <c r="L25" s="81"/>
      <c r="M25" s="82"/>
    </row>
    <row r="26" spans="1:13" s="59" customFormat="1" ht="20.85" customHeight="1" x14ac:dyDescent="0.25">
      <c r="A26" s="77"/>
      <c r="B26" s="78"/>
      <c r="C26" s="79"/>
      <c r="D26" s="79"/>
      <c r="E26" s="80"/>
      <c r="F26" s="81"/>
      <c r="G26" s="80"/>
      <c r="H26" s="81"/>
      <c r="I26" s="80"/>
      <c r="J26" s="81"/>
      <c r="K26" s="81"/>
      <c r="L26" s="81"/>
      <c r="M26" s="82"/>
    </row>
    <row r="27" spans="1:13" s="60" customFormat="1" ht="20.25" customHeight="1" x14ac:dyDescent="0.3">
      <c r="A27" s="83"/>
      <c r="B27" s="97"/>
      <c r="C27" s="98"/>
      <c r="D27" s="98"/>
      <c r="E27" s="86"/>
      <c r="F27" s="86"/>
      <c r="G27" s="86"/>
      <c r="H27" s="86"/>
      <c r="I27" s="86"/>
      <c r="J27" s="86"/>
      <c r="K27" s="86"/>
      <c r="L27" s="86"/>
      <c r="M27" s="99"/>
    </row>
    <row r="28" spans="1:13" s="57" customFormat="1" ht="20.85" customHeight="1" x14ac:dyDescent="0.3">
      <c r="A28" s="88"/>
      <c r="B28" s="100"/>
      <c r="C28" s="101"/>
      <c r="D28" s="102"/>
      <c r="E28" s="103"/>
      <c r="F28" s="81"/>
      <c r="G28" s="103"/>
      <c r="H28" s="81"/>
      <c r="I28" s="103"/>
      <c r="J28" s="103"/>
      <c r="K28" s="103"/>
      <c r="L28" s="103"/>
      <c r="M28" s="66"/>
    </row>
    <row r="29" spans="1:13" s="57" customFormat="1" ht="20.85" customHeight="1" x14ac:dyDescent="0.3">
      <c r="A29" s="88"/>
      <c r="B29" s="93"/>
      <c r="C29" s="104"/>
      <c r="D29" s="102"/>
      <c r="E29" s="81"/>
      <c r="F29" s="81"/>
      <c r="G29" s="81"/>
      <c r="H29" s="81"/>
      <c r="I29" s="81"/>
      <c r="J29" s="81"/>
      <c r="K29" s="103"/>
      <c r="L29" s="103"/>
      <c r="M29" s="66"/>
    </row>
    <row r="30" spans="1:13" s="57" customFormat="1" ht="20.85" customHeight="1" x14ac:dyDescent="0.3">
      <c r="A30" s="88"/>
      <c r="B30" s="93"/>
      <c r="C30" s="105"/>
      <c r="D30" s="93"/>
      <c r="E30" s="103"/>
      <c r="F30" s="103"/>
      <c r="G30" s="103"/>
      <c r="H30" s="103"/>
      <c r="I30" s="103"/>
      <c r="J30" s="103"/>
      <c r="K30" s="103"/>
      <c r="L30" s="103"/>
      <c r="M30" s="66"/>
    </row>
    <row r="31" spans="1:13" s="39" customFormat="1" ht="20.85" customHeight="1" x14ac:dyDescent="0.25">
      <c r="A31" s="106"/>
      <c r="B31" s="107"/>
      <c r="C31" s="108"/>
      <c r="D31" s="107"/>
      <c r="E31" s="109"/>
      <c r="F31" s="109"/>
      <c r="G31" s="109"/>
      <c r="H31" s="109"/>
      <c r="I31" s="109"/>
      <c r="J31" s="109"/>
      <c r="K31" s="109"/>
      <c r="L31" s="109"/>
      <c r="M31" s="110"/>
    </row>
    <row r="32" spans="1:13" s="60" customFormat="1" ht="20.25" customHeight="1" x14ac:dyDescent="0.3">
      <c r="A32" s="83"/>
      <c r="B32" s="97"/>
      <c r="C32" s="98"/>
      <c r="D32" s="98"/>
      <c r="E32" s="86"/>
      <c r="F32" s="86"/>
      <c r="G32" s="86"/>
      <c r="H32" s="86"/>
      <c r="I32" s="86"/>
      <c r="J32" s="86"/>
      <c r="K32" s="86"/>
      <c r="L32" s="86"/>
      <c r="M32" s="99"/>
    </row>
    <row r="33" spans="1:13" s="57" customFormat="1" ht="20.85" customHeight="1" x14ac:dyDescent="0.3">
      <c r="A33" s="88"/>
      <c r="B33" s="100"/>
      <c r="C33" s="101"/>
      <c r="D33" s="102"/>
      <c r="E33" s="103"/>
      <c r="F33" s="81"/>
      <c r="G33" s="103"/>
      <c r="H33" s="81"/>
      <c r="I33" s="103"/>
      <c r="J33" s="103"/>
      <c r="K33" s="103"/>
      <c r="L33" s="103"/>
      <c r="M33" s="66"/>
    </row>
    <row r="34" spans="1:13" s="57" customFormat="1" ht="20.85" customHeight="1" x14ac:dyDescent="0.3">
      <c r="A34" s="88"/>
      <c r="B34" s="93"/>
      <c r="C34" s="104"/>
      <c r="D34" s="102"/>
      <c r="E34" s="81"/>
      <c r="F34" s="81"/>
      <c r="G34" s="81"/>
      <c r="H34" s="81"/>
      <c r="I34" s="81"/>
      <c r="J34" s="81"/>
      <c r="K34" s="103"/>
      <c r="L34" s="103"/>
      <c r="M34" s="66"/>
    </row>
    <row r="35" spans="1:13" s="61" customFormat="1" ht="20.85" customHeight="1" x14ac:dyDescent="0.2">
      <c r="A35" s="83"/>
      <c r="B35" s="111"/>
      <c r="C35" s="112"/>
      <c r="D35" s="111"/>
      <c r="E35" s="113"/>
      <c r="F35" s="113"/>
      <c r="G35" s="113"/>
      <c r="H35" s="113"/>
      <c r="I35" s="113"/>
      <c r="J35" s="113"/>
      <c r="K35" s="113"/>
      <c r="L35" s="113"/>
      <c r="M35" s="69"/>
    </row>
    <row r="36" spans="1:13" s="39" customFormat="1" ht="20.85" customHeight="1" x14ac:dyDescent="0.25">
      <c r="A36" s="106"/>
      <c r="B36" s="107"/>
      <c r="C36" s="108"/>
      <c r="D36" s="107"/>
      <c r="E36" s="109"/>
      <c r="F36" s="109"/>
      <c r="G36" s="109"/>
      <c r="H36" s="109"/>
      <c r="I36" s="109"/>
      <c r="J36" s="109"/>
      <c r="K36" s="109"/>
      <c r="L36" s="109"/>
      <c r="M36" s="110"/>
    </row>
    <row r="37" spans="1:13" s="60" customFormat="1" ht="20.25" customHeight="1" x14ac:dyDescent="0.3">
      <c r="A37" s="83"/>
      <c r="B37" s="97"/>
      <c r="C37" s="98"/>
      <c r="D37" s="98"/>
      <c r="E37" s="86"/>
      <c r="F37" s="86"/>
      <c r="G37" s="86"/>
      <c r="H37" s="86"/>
      <c r="I37" s="86"/>
      <c r="J37" s="86"/>
      <c r="K37" s="86"/>
      <c r="L37" s="86"/>
      <c r="M37" s="99"/>
    </row>
    <row r="38" spans="1:13" s="57" customFormat="1" ht="20.85" customHeight="1" x14ac:dyDescent="0.3">
      <c r="A38" s="88"/>
      <c r="B38" s="100"/>
      <c r="C38" s="105"/>
      <c r="D38" s="102"/>
      <c r="E38" s="103"/>
      <c r="F38" s="81"/>
      <c r="G38" s="103"/>
      <c r="H38" s="81"/>
      <c r="I38" s="103"/>
      <c r="J38" s="103"/>
      <c r="K38" s="103"/>
      <c r="L38" s="103"/>
      <c r="M38" s="66"/>
    </row>
    <row r="39" spans="1:13" s="57" customFormat="1" ht="20.85" customHeight="1" x14ac:dyDescent="0.3">
      <c r="A39" s="88"/>
      <c r="B39" s="93"/>
      <c r="C39" s="104"/>
      <c r="D39" s="102"/>
      <c r="E39" s="81"/>
      <c r="F39" s="81"/>
      <c r="G39" s="81"/>
      <c r="H39" s="81"/>
      <c r="I39" s="81"/>
      <c r="J39" s="81"/>
      <c r="K39" s="103"/>
      <c r="L39" s="103"/>
      <c r="M39" s="66"/>
    </row>
    <row r="40" spans="1:13" s="31" customFormat="1" ht="20.85" customHeight="1" x14ac:dyDescent="0.3">
      <c r="A40" s="88"/>
      <c r="B40" s="93"/>
      <c r="C40" s="94"/>
      <c r="D40" s="93"/>
      <c r="E40" s="65"/>
      <c r="F40" s="65"/>
      <c r="G40" s="65"/>
      <c r="H40" s="65"/>
      <c r="I40" s="65"/>
      <c r="J40" s="65"/>
      <c r="K40" s="65"/>
      <c r="L40" s="65"/>
      <c r="M40" s="66"/>
    </row>
    <row r="41" spans="1:13" s="31" customFormat="1" ht="20.85" customHeight="1" x14ac:dyDescent="0.3">
      <c r="A41" s="88"/>
      <c r="B41" s="93"/>
      <c r="C41" s="94"/>
      <c r="D41" s="93"/>
      <c r="E41" s="65"/>
      <c r="F41" s="65"/>
      <c r="G41" s="65"/>
      <c r="H41" s="65"/>
      <c r="I41" s="65"/>
      <c r="J41" s="65"/>
      <c r="K41" s="65"/>
      <c r="L41" s="65"/>
      <c r="M41" s="66"/>
    </row>
    <row r="42" spans="1:13" s="31" customFormat="1" ht="20.85" customHeight="1" x14ac:dyDescent="0.3">
      <c r="A42" s="95"/>
      <c r="B42" s="96"/>
      <c r="C42" s="93"/>
      <c r="D42" s="93"/>
      <c r="E42" s="65"/>
      <c r="F42" s="65"/>
      <c r="G42" s="65"/>
      <c r="H42" s="65"/>
      <c r="I42" s="65"/>
      <c r="J42" s="65"/>
      <c r="K42" s="65"/>
      <c r="L42" s="65"/>
      <c r="M42" s="66"/>
    </row>
    <row r="43" spans="1:13" s="31" customFormat="1" ht="20.85" customHeight="1" x14ac:dyDescent="0.3">
      <c r="A43" s="88"/>
      <c r="B43" s="93"/>
      <c r="C43" s="32"/>
      <c r="D43" s="93"/>
      <c r="E43" s="114"/>
      <c r="F43" s="114"/>
      <c r="G43" s="114"/>
      <c r="H43" s="114"/>
      <c r="I43" s="114"/>
      <c r="J43" s="114"/>
      <c r="K43" s="114"/>
      <c r="L43" s="114"/>
      <c r="M43" s="115"/>
    </row>
    <row r="44" spans="1:13" s="31" customFormat="1" ht="20.85" customHeight="1" x14ac:dyDescent="0.3">
      <c r="A44" s="62"/>
      <c r="B44" s="64"/>
      <c r="C44" s="63"/>
      <c r="D44" s="64"/>
      <c r="E44" s="65"/>
      <c r="F44" s="65"/>
      <c r="G44" s="65"/>
      <c r="H44" s="65"/>
      <c r="I44" s="65"/>
      <c r="J44" s="65"/>
      <c r="K44" s="65"/>
      <c r="L44" s="65"/>
      <c r="M44" s="66"/>
    </row>
    <row r="45" spans="1:13" s="31" customFormat="1" ht="20.85" customHeight="1" x14ac:dyDescent="0.3">
      <c r="A45" s="62"/>
      <c r="B45" s="64"/>
      <c r="C45" s="63"/>
      <c r="D45" s="64"/>
      <c r="E45" s="65"/>
      <c r="F45" s="65"/>
      <c r="G45" s="65"/>
      <c r="H45" s="65"/>
      <c r="I45" s="65"/>
      <c r="J45" s="65"/>
      <c r="K45" s="65"/>
      <c r="L45" s="65"/>
      <c r="M45" s="66"/>
    </row>
    <row r="46" spans="1:13" s="31" customFormat="1" ht="20.85" customHeight="1" x14ac:dyDescent="0.3">
      <c r="A46" s="62"/>
      <c r="B46" s="62"/>
      <c r="C46" s="63"/>
      <c r="D46" s="64"/>
      <c r="E46" s="65"/>
      <c r="F46" s="65"/>
      <c r="G46" s="65"/>
      <c r="H46" s="65"/>
      <c r="I46" s="65"/>
      <c r="J46" s="65"/>
      <c r="K46" s="65"/>
      <c r="L46" s="65"/>
      <c r="M46" s="66"/>
    </row>
    <row r="47" spans="1:13" s="31" customFormat="1" ht="20.85" customHeight="1" x14ac:dyDescent="0.3">
      <c r="A47" s="116"/>
      <c r="B47" s="116"/>
      <c r="C47" s="117"/>
      <c r="D47" s="118"/>
      <c r="E47" s="67"/>
      <c r="F47" s="67"/>
      <c r="G47" s="67"/>
      <c r="H47" s="67"/>
      <c r="I47" s="67"/>
      <c r="J47" s="67"/>
      <c r="K47" s="68"/>
      <c r="L47" s="68"/>
      <c r="M47" s="67"/>
    </row>
    <row r="48" spans="1:13" s="29" customFormat="1" ht="20.85" customHeight="1" x14ac:dyDescent="0.3">
      <c r="A48" s="116"/>
      <c r="B48" s="119"/>
      <c r="C48" s="120"/>
      <c r="D48" s="119"/>
      <c r="E48" s="67"/>
      <c r="F48" s="67"/>
      <c r="G48" s="67"/>
      <c r="H48" s="67"/>
      <c r="I48" s="67"/>
      <c r="J48" s="67"/>
      <c r="K48" s="67"/>
      <c r="L48" s="67"/>
      <c r="M48" s="69"/>
    </row>
    <row r="49" spans="1:13" s="29" customFormat="1" ht="20.85" customHeight="1" x14ac:dyDescent="0.3">
      <c r="A49" s="116"/>
      <c r="B49" s="119"/>
      <c r="C49" s="120"/>
      <c r="D49" s="119"/>
      <c r="E49" s="67"/>
      <c r="F49" s="67"/>
      <c r="G49" s="67"/>
      <c r="H49" s="67"/>
      <c r="I49" s="67"/>
      <c r="J49" s="67"/>
      <c r="K49" s="67"/>
      <c r="L49" s="67"/>
      <c r="M49" s="69"/>
    </row>
    <row r="50" spans="1:13" s="29" customFormat="1" ht="20.85" customHeight="1" x14ac:dyDescent="0.3">
      <c r="A50" s="116"/>
      <c r="B50" s="119"/>
      <c r="C50" s="120"/>
      <c r="D50" s="119"/>
      <c r="E50" s="67"/>
      <c r="F50" s="67"/>
      <c r="G50" s="67"/>
      <c r="H50" s="67"/>
      <c r="I50" s="67"/>
      <c r="J50" s="67"/>
      <c r="K50" s="67"/>
      <c r="L50" s="67"/>
      <c r="M50" s="69"/>
    </row>
    <row r="51" spans="1:13" s="29" customFormat="1" ht="20.85" customHeight="1" x14ac:dyDescent="0.3">
      <c r="A51" s="116"/>
      <c r="B51" s="119"/>
      <c r="C51" s="120"/>
      <c r="D51" s="119"/>
      <c r="E51" s="67"/>
      <c r="F51" s="67"/>
      <c r="G51" s="67"/>
      <c r="H51" s="67"/>
      <c r="I51" s="67"/>
      <c r="J51" s="67"/>
      <c r="K51" s="67"/>
      <c r="L51" s="67"/>
      <c r="M51" s="69"/>
    </row>
    <row r="52" spans="1:13" s="29" customFormat="1" ht="20.85" customHeight="1" x14ac:dyDescent="0.3">
      <c r="A52" s="116"/>
      <c r="B52" s="119"/>
      <c r="C52" s="120"/>
      <c r="D52" s="119"/>
      <c r="E52" s="67"/>
      <c r="F52" s="67"/>
      <c r="G52" s="67"/>
      <c r="H52" s="67"/>
      <c r="I52" s="67"/>
      <c r="J52" s="67"/>
      <c r="K52" s="67"/>
      <c r="L52" s="67"/>
      <c r="M52" s="69"/>
    </row>
    <row r="53" spans="1:13" s="29" customFormat="1" ht="20.85" customHeight="1" x14ac:dyDescent="0.3">
      <c r="A53" s="116"/>
      <c r="B53" s="119"/>
      <c r="C53" s="120"/>
      <c r="D53" s="119"/>
      <c r="E53" s="67"/>
      <c r="F53" s="67"/>
      <c r="G53" s="67"/>
      <c r="H53" s="67"/>
      <c r="I53" s="67"/>
      <c r="J53" s="67"/>
      <c r="K53" s="67"/>
      <c r="L53" s="67"/>
      <c r="M53" s="69"/>
    </row>
    <row r="54" spans="1:13" s="29" customFormat="1" ht="20.85" customHeight="1" x14ac:dyDescent="0.3">
      <c r="A54" s="116"/>
      <c r="B54" s="119"/>
      <c r="C54" s="120"/>
      <c r="D54" s="119"/>
      <c r="E54" s="67"/>
      <c r="F54" s="67"/>
      <c r="G54" s="67"/>
      <c r="H54" s="67"/>
      <c r="I54" s="67"/>
      <c r="J54" s="67"/>
      <c r="K54" s="67"/>
      <c r="L54" s="67"/>
      <c r="M54" s="69"/>
    </row>
    <row r="55" spans="1:13" s="29" customFormat="1" ht="20.85" customHeight="1" x14ac:dyDescent="0.3">
      <c r="A55" s="116"/>
      <c r="B55" s="119"/>
      <c r="C55" s="120"/>
      <c r="D55" s="119"/>
      <c r="E55" s="67"/>
      <c r="F55" s="67"/>
      <c r="G55" s="67"/>
      <c r="H55" s="67"/>
      <c r="I55" s="67"/>
      <c r="J55" s="67"/>
      <c r="K55" s="67"/>
      <c r="L55" s="67"/>
      <c r="M55" s="69"/>
    </row>
    <row r="56" spans="1:13" s="29" customFormat="1" ht="20.85" customHeight="1" x14ac:dyDescent="0.3">
      <c r="A56" s="116"/>
      <c r="B56" s="119"/>
      <c r="C56" s="120"/>
      <c r="D56" s="119"/>
      <c r="E56" s="67"/>
      <c r="F56" s="67"/>
      <c r="G56" s="67"/>
      <c r="H56" s="67"/>
      <c r="I56" s="67"/>
      <c r="J56" s="67"/>
      <c r="K56" s="67"/>
      <c r="L56" s="67"/>
      <c r="M56" s="69"/>
    </row>
    <row r="57" spans="1:13" s="29" customFormat="1" ht="20.85" customHeight="1" x14ac:dyDescent="0.3">
      <c r="A57" s="116"/>
      <c r="B57" s="119"/>
      <c r="C57" s="120"/>
      <c r="D57" s="119"/>
      <c r="E57" s="67"/>
      <c r="F57" s="67"/>
      <c r="G57" s="67"/>
      <c r="H57" s="67"/>
      <c r="I57" s="67"/>
      <c r="J57" s="67"/>
      <c r="K57" s="67"/>
      <c r="L57" s="67"/>
      <c r="M57" s="69"/>
    </row>
    <row r="58" spans="1:13" s="29" customFormat="1" ht="20.85" customHeight="1" x14ac:dyDescent="0.3">
      <c r="A58" s="116"/>
      <c r="B58" s="119"/>
      <c r="C58" s="120"/>
      <c r="D58" s="119"/>
      <c r="E58" s="67"/>
      <c r="F58" s="67"/>
      <c r="G58" s="67"/>
      <c r="H58" s="67"/>
      <c r="I58" s="67"/>
      <c r="J58" s="67"/>
      <c r="K58" s="67"/>
      <c r="L58" s="67"/>
      <c r="M58" s="69"/>
    </row>
    <row r="59" spans="1:13" s="29" customFormat="1" ht="20.85" customHeight="1" x14ac:dyDescent="0.3">
      <c r="A59" s="116"/>
      <c r="B59" s="119"/>
      <c r="C59" s="120"/>
      <c r="D59" s="119"/>
      <c r="E59" s="67"/>
      <c r="F59" s="67"/>
      <c r="G59" s="67"/>
      <c r="H59" s="67"/>
      <c r="I59" s="67"/>
      <c r="J59" s="67"/>
      <c r="K59" s="67"/>
      <c r="L59" s="67"/>
      <c r="M59" s="69"/>
    </row>
    <row r="60" spans="1:13" s="29" customFormat="1" ht="20.85" customHeight="1" x14ac:dyDescent="0.3">
      <c r="A60" s="116"/>
      <c r="B60" s="119"/>
      <c r="C60" s="120"/>
      <c r="D60" s="119"/>
      <c r="E60" s="67"/>
      <c r="F60" s="67"/>
      <c r="G60" s="67"/>
      <c r="H60" s="67"/>
      <c r="I60" s="67"/>
      <c r="J60" s="67"/>
      <c r="K60" s="67"/>
      <c r="L60" s="67"/>
      <c r="M60" s="69"/>
    </row>
    <row r="61" spans="1:13" s="29" customFormat="1" ht="20.85" customHeight="1" x14ac:dyDescent="0.3">
      <c r="A61" s="116"/>
      <c r="B61" s="119"/>
      <c r="C61" s="120"/>
      <c r="D61" s="119"/>
      <c r="E61" s="67"/>
      <c r="F61" s="67"/>
      <c r="G61" s="67"/>
      <c r="H61" s="67"/>
      <c r="I61" s="67"/>
      <c r="J61" s="67"/>
      <c r="K61" s="67"/>
      <c r="L61" s="67"/>
      <c r="M61" s="69"/>
    </row>
    <row r="62" spans="1:13" s="29" customFormat="1" ht="20.85" customHeight="1" x14ac:dyDescent="0.3">
      <c r="A62" s="116"/>
      <c r="B62" s="119"/>
      <c r="C62" s="120"/>
      <c r="D62" s="119"/>
      <c r="E62" s="67"/>
      <c r="F62" s="67"/>
      <c r="G62" s="67"/>
      <c r="H62" s="67"/>
      <c r="I62" s="67"/>
      <c r="J62" s="67"/>
      <c r="K62" s="67"/>
      <c r="L62" s="67"/>
      <c r="M62" s="69"/>
    </row>
    <row r="63" spans="1:13" s="29" customFormat="1" ht="20.85" customHeight="1" x14ac:dyDescent="0.3">
      <c r="A63" s="116"/>
      <c r="B63" s="119"/>
      <c r="C63" s="120"/>
      <c r="D63" s="119"/>
      <c r="E63" s="67"/>
      <c r="F63" s="67"/>
      <c r="G63" s="67"/>
      <c r="H63" s="67"/>
      <c r="I63" s="67"/>
      <c r="J63" s="67"/>
      <c r="K63" s="67"/>
      <c r="L63" s="67"/>
      <c r="M63" s="69"/>
    </row>
    <row r="64" spans="1:13" s="29" customFormat="1" ht="20.85" customHeight="1" x14ac:dyDescent="0.3">
      <c r="A64" s="116"/>
      <c r="B64" s="119"/>
      <c r="C64" s="120"/>
      <c r="D64" s="119"/>
      <c r="E64" s="67"/>
      <c r="F64" s="67"/>
      <c r="G64" s="67"/>
      <c r="H64" s="67"/>
      <c r="I64" s="67"/>
      <c r="J64" s="67"/>
      <c r="K64" s="67"/>
      <c r="L64" s="67"/>
      <c r="M64" s="69"/>
    </row>
    <row r="65" spans="1:13" s="29" customFormat="1" ht="20.85" customHeight="1" x14ac:dyDescent="0.3">
      <c r="A65" s="116"/>
      <c r="B65" s="119"/>
      <c r="C65" s="120"/>
      <c r="D65" s="119"/>
      <c r="E65" s="67"/>
      <c r="F65" s="67"/>
      <c r="G65" s="67"/>
      <c r="H65" s="67"/>
      <c r="I65" s="67"/>
      <c r="J65" s="67"/>
      <c r="K65" s="67"/>
      <c r="L65" s="67"/>
      <c r="M65" s="69"/>
    </row>
    <row r="66" spans="1:13" s="29" customFormat="1" ht="20.85" customHeight="1" x14ac:dyDescent="0.3">
      <c r="A66" s="116"/>
      <c r="B66" s="119"/>
      <c r="C66" s="120"/>
      <c r="D66" s="119"/>
      <c r="E66" s="67"/>
      <c r="F66" s="67"/>
      <c r="G66" s="67"/>
      <c r="H66" s="67"/>
      <c r="I66" s="67"/>
      <c r="J66" s="67"/>
      <c r="K66" s="67"/>
      <c r="L66" s="67"/>
      <c r="M66" s="69"/>
    </row>
    <row r="67" spans="1:13" s="29" customFormat="1" ht="20.85" customHeight="1" x14ac:dyDescent="0.3">
      <c r="A67" s="116"/>
      <c r="B67" s="119"/>
      <c r="C67" s="120"/>
      <c r="D67" s="119"/>
      <c r="E67" s="67"/>
      <c r="F67" s="67"/>
      <c r="G67" s="67"/>
      <c r="H67" s="67"/>
      <c r="I67" s="67"/>
      <c r="J67" s="67"/>
      <c r="K67" s="67"/>
      <c r="L67" s="67"/>
      <c r="M67" s="69"/>
    </row>
    <row r="68" spans="1:13" s="29" customFormat="1" ht="20.85" customHeight="1" x14ac:dyDescent="0.3">
      <c r="A68" s="116"/>
      <c r="B68" s="119"/>
      <c r="C68" s="120"/>
      <c r="D68" s="119"/>
      <c r="E68" s="67"/>
      <c r="F68" s="67"/>
      <c r="G68" s="67"/>
      <c r="H68" s="67"/>
      <c r="I68" s="67"/>
      <c r="J68" s="67"/>
      <c r="K68" s="67"/>
      <c r="L68" s="67"/>
      <c r="M68" s="69"/>
    </row>
    <row r="69" spans="1:13" s="29" customFormat="1" ht="20.85" customHeight="1" x14ac:dyDescent="0.3">
      <c r="A69" s="116"/>
      <c r="B69" s="119"/>
      <c r="C69" s="120"/>
      <c r="D69" s="119"/>
      <c r="E69" s="67"/>
      <c r="F69" s="67"/>
      <c r="G69" s="67"/>
      <c r="H69" s="67"/>
      <c r="I69" s="67"/>
      <c r="J69" s="67"/>
      <c r="K69" s="67"/>
      <c r="L69" s="67"/>
      <c r="M69" s="69"/>
    </row>
    <row r="70" spans="1:13" s="29" customFormat="1" ht="20.85" customHeight="1" x14ac:dyDescent="0.3">
      <c r="A70" s="116"/>
      <c r="B70" s="119"/>
      <c r="C70" s="120"/>
      <c r="D70" s="119"/>
      <c r="E70" s="67"/>
      <c r="F70" s="67"/>
      <c r="G70" s="67"/>
      <c r="H70" s="67"/>
      <c r="I70" s="67"/>
      <c r="J70" s="67"/>
      <c r="K70" s="67"/>
      <c r="L70" s="67"/>
      <c r="M70" s="69"/>
    </row>
    <row r="71" spans="1:13" s="29" customFormat="1" ht="20.85" customHeight="1" x14ac:dyDescent="0.3">
      <c r="A71" s="116"/>
      <c r="B71" s="119"/>
      <c r="C71" s="120"/>
      <c r="D71" s="119"/>
      <c r="E71" s="67"/>
      <c r="F71" s="67"/>
      <c r="G71" s="67"/>
      <c r="H71" s="67"/>
      <c r="I71" s="67"/>
      <c r="J71" s="67"/>
      <c r="K71" s="67"/>
      <c r="L71" s="67"/>
      <c r="M71" s="69"/>
    </row>
    <row r="72" spans="1:13" s="29" customFormat="1" ht="20.85" customHeight="1" x14ac:dyDescent="0.3">
      <c r="A72" s="116"/>
      <c r="B72" s="119"/>
      <c r="C72" s="120"/>
      <c r="D72" s="119"/>
      <c r="E72" s="67"/>
      <c r="F72" s="67"/>
      <c r="G72" s="67"/>
      <c r="H72" s="67"/>
      <c r="I72" s="67"/>
      <c r="J72" s="67"/>
      <c r="K72" s="67"/>
      <c r="L72" s="67"/>
      <c r="M72" s="69"/>
    </row>
    <row r="73" spans="1:13" s="29" customFormat="1" ht="20.85" customHeight="1" x14ac:dyDescent="0.3">
      <c r="A73" s="116"/>
      <c r="B73" s="119"/>
      <c r="C73" s="120"/>
      <c r="D73" s="119"/>
      <c r="E73" s="67"/>
      <c r="F73" s="67"/>
      <c r="G73" s="67"/>
      <c r="H73" s="67"/>
      <c r="I73" s="67"/>
      <c r="J73" s="67"/>
      <c r="K73" s="67"/>
      <c r="L73" s="67"/>
      <c r="M73" s="69"/>
    </row>
    <row r="74" spans="1:13" s="29" customFormat="1" ht="20.85" customHeight="1" x14ac:dyDescent="0.3">
      <c r="A74" s="116"/>
      <c r="B74" s="119"/>
      <c r="C74" s="120"/>
      <c r="D74" s="119"/>
      <c r="E74" s="67"/>
      <c r="F74" s="67"/>
      <c r="G74" s="67"/>
      <c r="H74" s="67"/>
      <c r="I74" s="67"/>
      <c r="J74" s="67"/>
      <c r="K74" s="67"/>
      <c r="L74" s="67"/>
      <c r="M74" s="69"/>
    </row>
    <row r="75" spans="1:13" s="29" customFormat="1" ht="20.85" customHeight="1" x14ac:dyDescent="0.3">
      <c r="A75" s="116"/>
      <c r="B75" s="119"/>
      <c r="C75" s="120"/>
      <c r="D75" s="119"/>
      <c r="E75" s="67"/>
      <c r="F75" s="67"/>
      <c r="G75" s="67"/>
      <c r="H75" s="67"/>
      <c r="I75" s="67"/>
      <c r="J75" s="67"/>
      <c r="K75" s="67"/>
      <c r="L75" s="67"/>
      <c r="M75" s="69"/>
    </row>
    <row r="76" spans="1:13" s="29" customFormat="1" ht="20.85" customHeight="1" x14ac:dyDescent="0.3">
      <c r="A76" s="116"/>
      <c r="B76" s="119"/>
      <c r="C76" s="120"/>
      <c r="D76" s="119"/>
      <c r="E76" s="67"/>
      <c r="F76" s="67"/>
      <c r="G76" s="67"/>
      <c r="H76" s="67"/>
      <c r="I76" s="67"/>
      <c r="J76" s="67"/>
      <c r="K76" s="67"/>
      <c r="L76" s="67"/>
      <c r="M76" s="69"/>
    </row>
    <row r="77" spans="1:13" s="29" customFormat="1" ht="20.85" customHeight="1" x14ac:dyDescent="0.3">
      <c r="A77" s="116"/>
      <c r="B77" s="119"/>
      <c r="C77" s="120"/>
      <c r="D77" s="119"/>
      <c r="E77" s="67"/>
      <c r="F77" s="67"/>
      <c r="G77" s="67"/>
      <c r="H77" s="67"/>
      <c r="I77" s="67"/>
      <c r="J77" s="67"/>
      <c r="K77" s="67"/>
      <c r="L77" s="67"/>
      <c r="M77" s="69"/>
    </row>
    <row r="78" spans="1:13" s="29" customFormat="1" ht="20.85" customHeight="1" x14ac:dyDescent="0.3">
      <c r="A78" s="116"/>
      <c r="B78" s="119"/>
      <c r="C78" s="120"/>
      <c r="D78" s="119"/>
      <c r="E78" s="67"/>
      <c r="F78" s="67"/>
      <c r="G78" s="67"/>
      <c r="H78" s="67"/>
      <c r="I78" s="67"/>
      <c r="J78" s="67"/>
      <c r="K78" s="67"/>
      <c r="L78" s="67"/>
      <c r="M78" s="69"/>
    </row>
    <row r="79" spans="1:13" s="29" customFormat="1" ht="20.85" customHeight="1" x14ac:dyDescent="0.3">
      <c r="A79" s="116"/>
      <c r="B79" s="119"/>
      <c r="C79" s="120"/>
      <c r="D79" s="119"/>
      <c r="E79" s="67"/>
      <c r="F79" s="67"/>
      <c r="G79" s="67"/>
      <c r="H79" s="67"/>
      <c r="I79" s="67"/>
      <c r="J79" s="67"/>
      <c r="K79" s="67"/>
      <c r="L79" s="67"/>
      <c r="M79" s="69"/>
    </row>
    <row r="80" spans="1:13" s="29" customFormat="1" ht="20.85" customHeight="1" x14ac:dyDescent="0.3">
      <c r="A80" s="116"/>
      <c r="B80" s="119"/>
      <c r="C80" s="120"/>
      <c r="D80" s="119"/>
      <c r="E80" s="67"/>
      <c r="F80" s="67"/>
      <c r="G80" s="67"/>
      <c r="H80" s="67"/>
      <c r="I80" s="67"/>
      <c r="J80" s="67"/>
      <c r="K80" s="67"/>
      <c r="L80" s="67"/>
      <c r="M80" s="69"/>
    </row>
    <row r="81" spans="1:15" s="29" customFormat="1" ht="20.85" customHeight="1" x14ac:dyDescent="0.3">
      <c r="A81" s="116"/>
      <c r="B81" s="119"/>
      <c r="C81" s="120"/>
      <c r="D81" s="119"/>
      <c r="E81" s="67"/>
      <c r="F81" s="67"/>
      <c r="G81" s="67"/>
      <c r="H81" s="67"/>
      <c r="I81" s="67"/>
      <c r="J81" s="67"/>
      <c r="K81" s="67"/>
      <c r="L81" s="67"/>
      <c r="M81" s="69"/>
    </row>
    <row r="82" spans="1:15" s="31" customFormat="1" ht="20.85" customHeight="1" x14ac:dyDescent="0.3">
      <c r="A82" s="62"/>
      <c r="B82" s="64"/>
      <c r="C82" s="63"/>
      <c r="D82" s="64"/>
      <c r="E82" s="65"/>
      <c r="F82" s="65"/>
      <c r="G82" s="65"/>
      <c r="H82" s="65"/>
      <c r="I82" s="65"/>
      <c r="J82" s="65"/>
      <c r="K82" s="65"/>
      <c r="L82" s="65"/>
      <c r="M82" s="66"/>
    </row>
    <row r="83" spans="1:15" s="31" customFormat="1" ht="20.85" customHeight="1" x14ac:dyDescent="0.3">
      <c r="A83" s="62"/>
      <c r="B83" s="64"/>
      <c r="C83" s="63"/>
      <c r="D83" s="64"/>
      <c r="E83" s="65"/>
      <c r="F83" s="65"/>
      <c r="G83" s="65"/>
      <c r="H83" s="65"/>
      <c r="I83" s="65"/>
      <c r="J83" s="65"/>
      <c r="K83" s="65"/>
      <c r="L83" s="65"/>
      <c r="M83" s="66"/>
    </row>
    <row r="84" spans="1:15" s="31" customFormat="1" ht="20.85" customHeight="1" x14ac:dyDescent="0.3">
      <c r="A84" s="62"/>
      <c r="B84" s="64"/>
      <c r="C84" s="63"/>
      <c r="D84" s="64"/>
      <c r="E84" s="65"/>
      <c r="F84" s="65"/>
      <c r="G84" s="65"/>
      <c r="H84" s="65"/>
      <c r="I84" s="65"/>
      <c r="J84" s="65"/>
      <c r="K84" s="65"/>
      <c r="L84" s="65"/>
      <c r="M84" s="66"/>
    </row>
    <row r="85" spans="1:15" s="31" customFormat="1" ht="20.85" customHeight="1" x14ac:dyDescent="0.3">
      <c r="A85" s="62"/>
      <c r="B85" s="64"/>
      <c r="C85" s="63"/>
      <c r="D85" s="64"/>
      <c r="E85" s="65"/>
      <c r="F85" s="65"/>
      <c r="G85" s="65"/>
      <c r="H85" s="65"/>
      <c r="I85" s="65"/>
      <c r="J85" s="65"/>
      <c r="K85" s="65"/>
      <c r="L85" s="65"/>
      <c r="M85" s="66"/>
    </row>
    <row r="86" spans="1:15" s="31" customFormat="1" ht="20.85" customHeight="1" x14ac:dyDescent="0.3">
      <c r="A86" s="62"/>
      <c r="B86" s="64"/>
      <c r="C86" s="63"/>
      <c r="D86" s="64"/>
      <c r="E86" s="65"/>
      <c r="F86" s="65"/>
      <c r="G86" s="65"/>
      <c r="H86" s="65"/>
      <c r="I86" s="65"/>
      <c r="J86" s="65"/>
      <c r="K86" s="65"/>
      <c r="L86" s="65"/>
      <c r="M86" s="66"/>
    </row>
    <row r="87" spans="1:15" s="31" customFormat="1" ht="20.85" customHeight="1" x14ac:dyDescent="0.3">
      <c r="A87" s="62"/>
      <c r="B87" s="64"/>
      <c r="C87" s="63"/>
      <c r="D87" s="64"/>
      <c r="E87" s="65"/>
      <c r="F87" s="65"/>
      <c r="G87" s="65"/>
      <c r="H87" s="65"/>
      <c r="I87" s="65"/>
      <c r="J87" s="65"/>
      <c r="K87" s="65"/>
      <c r="L87" s="65"/>
      <c r="M87" s="66"/>
    </row>
    <row r="88" spans="1:15" s="31" customFormat="1" ht="20.85" customHeight="1" x14ac:dyDescent="0.3">
      <c r="A88" s="62"/>
      <c r="B88" s="64"/>
      <c r="C88" s="63"/>
      <c r="D88" s="64"/>
      <c r="E88" s="65"/>
      <c r="F88" s="65"/>
      <c r="G88" s="65"/>
      <c r="H88" s="65"/>
      <c r="I88" s="65"/>
      <c r="J88" s="65"/>
      <c r="K88" s="65"/>
      <c r="L88" s="65"/>
      <c r="M88" s="66"/>
    </row>
    <row r="89" spans="1:15" s="31" customFormat="1" ht="20.85" customHeight="1" x14ac:dyDescent="0.3">
      <c r="A89" s="62"/>
      <c r="B89" s="64"/>
      <c r="C89" s="63"/>
      <c r="D89" s="64"/>
      <c r="E89" s="65"/>
      <c r="F89" s="65"/>
      <c r="G89" s="65"/>
      <c r="H89" s="65"/>
      <c r="I89" s="65"/>
      <c r="J89" s="65"/>
      <c r="K89" s="65"/>
      <c r="L89" s="65"/>
      <c r="M89" s="66"/>
    </row>
    <row r="90" spans="1:15" s="31" customFormat="1" ht="20.85" customHeight="1" x14ac:dyDescent="0.3">
      <c r="A90" s="62"/>
      <c r="B90" s="64"/>
      <c r="C90" s="63"/>
      <c r="D90" s="64"/>
      <c r="E90" s="65"/>
      <c r="F90" s="65"/>
      <c r="G90" s="65"/>
      <c r="H90" s="65"/>
      <c r="I90" s="65"/>
      <c r="J90" s="65"/>
      <c r="K90" s="65"/>
      <c r="L90" s="65"/>
      <c r="M90" s="66"/>
    </row>
    <row r="91" spans="1:15" s="31" customFormat="1" ht="20.85" customHeight="1" x14ac:dyDescent="0.3">
      <c r="A91" s="62"/>
      <c r="B91" s="64"/>
      <c r="C91" s="63"/>
      <c r="D91" s="64"/>
      <c r="E91" s="65"/>
      <c r="F91" s="65"/>
      <c r="G91" s="65"/>
      <c r="H91" s="65"/>
      <c r="I91" s="65"/>
      <c r="J91" s="65"/>
      <c r="K91" s="65"/>
      <c r="L91" s="65"/>
      <c r="M91" s="66"/>
    </row>
    <row r="92" spans="1:15" s="31" customFormat="1" ht="20.85" customHeight="1" x14ac:dyDescent="0.3">
      <c r="A92" s="62"/>
      <c r="B92" s="64"/>
      <c r="C92" s="63"/>
      <c r="D92" s="64"/>
      <c r="E92" s="65"/>
      <c r="F92" s="65"/>
      <c r="G92" s="65"/>
      <c r="H92" s="65"/>
      <c r="I92" s="65"/>
      <c r="J92" s="65"/>
      <c r="K92" s="65"/>
      <c r="L92" s="65"/>
    </row>
    <row r="93" spans="1:15" s="31" customFormat="1" ht="20.85" customHeight="1" x14ac:dyDescent="0.3">
      <c r="A93" s="62"/>
      <c r="B93" s="64"/>
      <c r="C93" s="63"/>
      <c r="D93" s="64"/>
      <c r="E93" s="65"/>
      <c r="F93" s="65"/>
      <c r="G93" s="65"/>
      <c r="H93" s="65"/>
      <c r="I93" s="65"/>
      <c r="J93" s="65"/>
      <c r="K93" s="65"/>
      <c r="L93" s="65"/>
      <c r="M93" s="66"/>
    </row>
    <row r="94" spans="1:15" s="31" customFormat="1" ht="20.85" customHeight="1" x14ac:dyDescent="0.3">
      <c r="A94" s="62"/>
      <c r="B94" s="64"/>
      <c r="C94" s="63"/>
      <c r="D94" s="64"/>
      <c r="E94" s="65"/>
      <c r="F94" s="65"/>
      <c r="G94" s="65"/>
      <c r="H94" s="65"/>
      <c r="I94" s="65"/>
      <c r="J94" s="65"/>
      <c r="K94" s="65"/>
      <c r="L94" s="65"/>
      <c r="M94" s="66"/>
    </row>
    <row r="95" spans="1:15" s="31" customFormat="1" ht="20.85" customHeight="1" x14ac:dyDescent="0.3">
      <c r="A95" s="62"/>
      <c r="B95" s="64"/>
      <c r="C95" s="63"/>
      <c r="D95" s="64"/>
      <c r="E95" s="65"/>
      <c r="F95" s="65"/>
      <c r="G95" s="65"/>
      <c r="H95" s="65"/>
      <c r="I95" s="65"/>
      <c r="J95" s="65"/>
      <c r="K95" s="65"/>
      <c r="L95" s="65"/>
      <c r="M95" s="66"/>
      <c r="O95" s="31">
        <f>N95*8</f>
        <v>0</v>
      </c>
    </row>
    <row r="96" spans="1:15" s="31" customFormat="1" ht="20.85" customHeight="1" x14ac:dyDescent="0.3">
      <c r="A96" s="62"/>
      <c r="B96" s="64"/>
      <c r="C96" s="63"/>
      <c r="D96" s="64"/>
      <c r="E96" s="65"/>
      <c r="F96" s="65"/>
      <c r="G96" s="65"/>
      <c r="H96" s="65"/>
      <c r="I96" s="65"/>
      <c r="J96" s="65"/>
      <c r="K96" s="65"/>
      <c r="L96" s="65"/>
      <c r="M96" s="66"/>
    </row>
    <row r="97" spans="1:13" s="31" customFormat="1" ht="20.85" customHeight="1" x14ac:dyDescent="0.3">
      <c r="A97" s="62"/>
      <c r="B97" s="64"/>
      <c r="C97" s="63"/>
      <c r="D97" s="64"/>
      <c r="E97" s="65"/>
      <c r="F97" s="65"/>
      <c r="G97" s="65"/>
      <c r="H97" s="65"/>
      <c r="I97" s="65"/>
      <c r="J97" s="65"/>
      <c r="K97" s="65"/>
      <c r="L97" s="65"/>
      <c r="M97" s="66"/>
    </row>
    <row r="98" spans="1:13" s="31" customFormat="1" ht="20.85" customHeight="1" x14ac:dyDescent="0.3">
      <c r="A98" s="62"/>
      <c r="B98" s="64"/>
      <c r="C98" s="63"/>
      <c r="D98" s="64"/>
      <c r="E98" s="65"/>
      <c r="F98" s="65"/>
      <c r="G98" s="65"/>
      <c r="H98" s="65"/>
      <c r="I98" s="65"/>
      <c r="J98" s="65"/>
      <c r="K98" s="65"/>
      <c r="L98" s="65"/>
      <c r="M98" s="66"/>
    </row>
    <row r="99" spans="1:13" s="31" customFormat="1" ht="20.85" customHeight="1" x14ac:dyDescent="0.3">
      <c r="A99" s="62"/>
      <c r="B99" s="64"/>
      <c r="C99" s="63"/>
      <c r="D99" s="64"/>
      <c r="E99" s="65"/>
      <c r="F99" s="65"/>
      <c r="G99" s="65"/>
      <c r="H99" s="65"/>
      <c r="I99" s="65"/>
      <c r="J99" s="65"/>
      <c r="K99" s="65"/>
      <c r="L99" s="65"/>
      <c r="M99" s="66"/>
    </row>
    <row r="100" spans="1:13" s="31" customFormat="1" ht="20.85" customHeight="1" x14ac:dyDescent="0.3">
      <c r="A100" s="62"/>
      <c r="B100" s="64"/>
      <c r="C100" s="63"/>
      <c r="D100" s="64"/>
      <c r="E100" s="65"/>
      <c r="F100" s="65"/>
      <c r="G100" s="65"/>
      <c r="H100" s="65"/>
      <c r="I100" s="65"/>
      <c r="J100" s="65"/>
      <c r="K100" s="65"/>
      <c r="L100" s="65"/>
      <c r="M100" s="66"/>
    </row>
    <row r="101" spans="1:13" s="31" customFormat="1" ht="20.85" customHeight="1" x14ac:dyDescent="0.3">
      <c r="A101" s="62"/>
      <c r="B101" s="64"/>
      <c r="C101" s="63"/>
      <c r="D101" s="64"/>
      <c r="E101" s="65"/>
      <c r="F101" s="65"/>
      <c r="G101" s="65"/>
      <c r="H101" s="65"/>
      <c r="I101" s="65"/>
      <c r="J101" s="65"/>
      <c r="K101" s="65"/>
      <c r="L101" s="65"/>
      <c r="M101" s="66"/>
    </row>
    <row r="102" spans="1:13" s="31" customFormat="1" ht="20.85" customHeight="1" x14ac:dyDescent="0.3">
      <c r="A102" s="62"/>
      <c r="B102" s="64"/>
      <c r="C102" s="63"/>
      <c r="D102" s="64"/>
      <c r="E102" s="65"/>
      <c r="F102" s="65"/>
      <c r="G102" s="65"/>
      <c r="H102" s="65"/>
      <c r="I102" s="65"/>
      <c r="J102" s="65"/>
      <c r="K102" s="65"/>
      <c r="L102" s="65"/>
      <c r="M102" s="66"/>
    </row>
    <row r="103" spans="1:13" s="31" customFormat="1" ht="20.85" customHeight="1" x14ac:dyDescent="0.3">
      <c r="A103" s="62"/>
      <c r="B103" s="64"/>
      <c r="C103" s="63"/>
      <c r="D103" s="64"/>
      <c r="E103" s="65"/>
      <c r="F103" s="65"/>
      <c r="G103" s="65"/>
      <c r="H103" s="65"/>
      <c r="I103" s="65"/>
      <c r="J103" s="65"/>
      <c r="K103" s="65"/>
      <c r="L103" s="65"/>
      <c r="M103" s="66"/>
    </row>
    <row r="104" spans="1:13" s="31" customFormat="1" ht="20.85" customHeight="1" x14ac:dyDescent="0.3">
      <c r="A104" s="62"/>
      <c r="B104" s="64"/>
      <c r="C104" s="63"/>
      <c r="D104" s="64"/>
      <c r="E104" s="65"/>
      <c r="F104" s="65"/>
      <c r="G104" s="65"/>
      <c r="H104" s="65"/>
      <c r="I104" s="65"/>
      <c r="J104" s="65"/>
      <c r="K104" s="65"/>
      <c r="L104" s="65"/>
      <c r="M104" s="66"/>
    </row>
    <row r="105" spans="1:13" s="31" customFormat="1" ht="20.85" customHeight="1" x14ac:dyDescent="0.3">
      <c r="A105" s="62"/>
      <c r="B105" s="64"/>
      <c r="C105" s="63"/>
      <c r="D105" s="64"/>
      <c r="E105" s="65"/>
      <c r="F105" s="65"/>
      <c r="G105" s="65"/>
      <c r="H105" s="65"/>
      <c r="I105" s="65"/>
      <c r="J105" s="65"/>
      <c r="K105" s="65"/>
      <c r="L105" s="65"/>
      <c r="M105" s="66"/>
    </row>
    <row r="106" spans="1:13" s="31" customFormat="1" ht="20.85" customHeight="1" x14ac:dyDescent="0.3">
      <c r="A106" s="62"/>
      <c r="B106" s="64"/>
      <c r="C106" s="63"/>
      <c r="D106" s="64"/>
      <c r="E106" s="65"/>
      <c r="F106" s="65"/>
      <c r="G106" s="65"/>
      <c r="H106" s="65"/>
      <c r="I106" s="65"/>
      <c r="J106" s="65"/>
      <c r="K106" s="65"/>
      <c r="L106" s="65"/>
      <c r="M106" s="66"/>
    </row>
    <row r="107" spans="1:13" s="31" customFormat="1" ht="20.85" customHeight="1" x14ac:dyDescent="0.3">
      <c r="A107" s="62"/>
      <c r="B107" s="64"/>
      <c r="C107" s="63"/>
      <c r="D107" s="64"/>
      <c r="E107" s="65"/>
      <c r="F107" s="65"/>
      <c r="G107" s="65"/>
      <c r="H107" s="65"/>
      <c r="I107" s="65"/>
      <c r="J107" s="65"/>
      <c r="K107" s="65"/>
      <c r="L107" s="65"/>
      <c r="M107" s="66"/>
    </row>
    <row r="108" spans="1:13" s="31" customFormat="1" ht="20.85" customHeight="1" x14ac:dyDescent="0.3">
      <c r="A108" s="62"/>
      <c r="B108" s="64"/>
      <c r="C108" s="63"/>
      <c r="D108" s="64"/>
      <c r="E108" s="65"/>
      <c r="F108" s="65"/>
      <c r="G108" s="65"/>
      <c r="H108" s="65"/>
      <c r="I108" s="65"/>
      <c r="J108" s="65"/>
      <c r="K108" s="65"/>
      <c r="L108" s="65"/>
      <c r="M108" s="66"/>
    </row>
    <row r="109" spans="1:13" s="31" customFormat="1" ht="20.85" customHeight="1" x14ac:dyDescent="0.3">
      <c r="A109" s="62"/>
      <c r="B109" s="64"/>
      <c r="C109" s="63"/>
      <c r="D109" s="64"/>
      <c r="E109" s="65"/>
      <c r="F109" s="65"/>
      <c r="G109" s="65"/>
      <c r="H109" s="65"/>
      <c r="I109" s="65"/>
      <c r="J109" s="65"/>
      <c r="K109" s="65"/>
      <c r="L109" s="65"/>
      <c r="M109" s="66"/>
    </row>
    <row r="110" spans="1:13" s="31" customFormat="1" ht="20.85" customHeight="1" x14ac:dyDescent="0.3">
      <c r="A110" s="62"/>
      <c r="B110" s="64"/>
      <c r="C110" s="63"/>
      <c r="D110" s="64"/>
      <c r="E110" s="65"/>
      <c r="F110" s="65"/>
      <c r="G110" s="65"/>
      <c r="H110" s="65"/>
      <c r="I110" s="65"/>
      <c r="J110" s="65"/>
      <c r="K110" s="65"/>
      <c r="L110" s="65"/>
      <c r="M110" s="66"/>
    </row>
    <row r="111" spans="1:13" s="31" customFormat="1" ht="20.85" customHeight="1" x14ac:dyDescent="0.3">
      <c r="A111" s="62"/>
      <c r="B111" s="64"/>
      <c r="C111" s="63"/>
      <c r="D111" s="64"/>
      <c r="E111" s="65"/>
      <c r="F111" s="65"/>
      <c r="G111" s="65"/>
      <c r="H111" s="65"/>
      <c r="I111" s="65"/>
      <c r="J111" s="65"/>
      <c r="K111" s="65"/>
      <c r="L111" s="65"/>
      <c r="M111" s="66"/>
    </row>
    <row r="112" spans="1:13" s="31" customFormat="1" ht="20.85" customHeight="1" x14ac:dyDescent="0.3">
      <c r="A112" s="62"/>
      <c r="B112" s="64"/>
      <c r="C112" s="63"/>
      <c r="D112" s="64"/>
      <c r="E112" s="65"/>
      <c r="F112" s="65"/>
      <c r="G112" s="65"/>
      <c r="H112" s="65"/>
      <c r="I112" s="65"/>
      <c r="J112" s="65"/>
      <c r="K112" s="65"/>
      <c r="L112" s="65"/>
      <c r="M112" s="66"/>
    </row>
    <row r="113" spans="1:13" s="31" customFormat="1" ht="20.85" customHeight="1" x14ac:dyDescent="0.3">
      <c r="A113" s="62"/>
      <c r="B113" s="64"/>
      <c r="C113" s="63"/>
      <c r="D113" s="64"/>
      <c r="E113" s="65"/>
      <c r="F113" s="65"/>
      <c r="G113" s="65"/>
      <c r="H113" s="65"/>
      <c r="I113" s="65"/>
      <c r="J113" s="65"/>
      <c r="K113" s="65"/>
      <c r="L113" s="65"/>
      <c r="M113" s="66"/>
    </row>
    <row r="114" spans="1:13" s="31" customFormat="1" ht="20.85" customHeight="1" x14ac:dyDescent="0.3">
      <c r="A114" s="62"/>
      <c r="B114" s="64"/>
      <c r="C114" s="63"/>
      <c r="D114" s="64"/>
      <c r="E114" s="65"/>
      <c r="F114" s="65"/>
      <c r="G114" s="65"/>
      <c r="H114" s="65"/>
      <c r="I114" s="65"/>
      <c r="J114" s="65"/>
      <c r="K114" s="65"/>
      <c r="L114" s="65"/>
      <c r="M114" s="66"/>
    </row>
    <row r="115" spans="1:13" s="31" customFormat="1" ht="20.85" customHeight="1" x14ac:dyDescent="0.3">
      <c r="A115" s="62"/>
      <c r="B115" s="64"/>
      <c r="C115" s="63"/>
      <c r="D115" s="64"/>
      <c r="E115" s="65"/>
      <c r="F115" s="65"/>
      <c r="G115" s="65"/>
      <c r="H115" s="65"/>
      <c r="I115" s="65"/>
      <c r="J115" s="65"/>
      <c r="K115" s="65"/>
      <c r="L115" s="65"/>
      <c r="M115" s="66"/>
    </row>
    <row r="116" spans="1:13" s="31" customFormat="1" ht="20.85" customHeight="1" x14ac:dyDescent="0.3">
      <c r="A116" s="62"/>
      <c r="B116" s="64"/>
      <c r="C116" s="63"/>
      <c r="D116" s="64"/>
      <c r="E116" s="65"/>
      <c r="F116" s="65"/>
      <c r="G116" s="65"/>
      <c r="H116" s="65"/>
      <c r="I116" s="65"/>
      <c r="J116" s="65"/>
      <c r="K116" s="65"/>
      <c r="L116" s="65"/>
      <c r="M116" s="66"/>
    </row>
    <row r="117" spans="1:13" s="31" customFormat="1" ht="20.85" customHeight="1" x14ac:dyDescent="0.3">
      <c r="A117" s="62"/>
      <c r="B117" s="64"/>
      <c r="C117" s="63"/>
      <c r="D117" s="64"/>
      <c r="E117" s="65"/>
      <c r="F117" s="65"/>
      <c r="G117" s="65"/>
      <c r="H117" s="65"/>
      <c r="I117" s="65"/>
      <c r="J117" s="65"/>
      <c r="K117" s="65"/>
      <c r="L117" s="65"/>
      <c r="M117" s="66"/>
    </row>
    <row r="118" spans="1:13" s="31" customFormat="1" ht="20.85" customHeight="1" x14ac:dyDescent="0.3">
      <c r="A118" s="62"/>
      <c r="B118" s="64"/>
      <c r="C118" s="63"/>
      <c r="D118" s="64"/>
      <c r="E118" s="65"/>
      <c r="F118" s="65"/>
      <c r="G118" s="65"/>
      <c r="H118" s="65"/>
      <c r="I118" s="65"/>
      <c r="J118" s="65"/>
      <c r="K118" s="65"/>
      <c r="L118" s="65"/>
      <c r="M118" s="66"/>
    </row>
    <row r="119" spans="1:13" s="31" customFormat="1" ht="20.85" customHeight="1" x14ac:dyDescent="0.3">
      <c r="A119" s="62"/>
      <c r="B119" s="64"/>
      <c r="C119" s="63"/>
      <c r="D119" s="64"/>
      <c r="E119" s="65"/>
      <c r="F119" s="65"/>
      <c r="G119" s="65"/>
      <c r="H119" s="65"/>
      <c r="I119" s="65"/>
      <c r="J119" s="65"/>
      <c r="K119" s="65"/>
      <c r="L119" s="65"/>
      <c r="M119" s="66"/>
    </row>
    <row r="120" spans="1:13" s="31" customFormat="1" ht="20.85" customHeight="1" x14ac:dyDescent="0.3">
      <c r="A120" s="62"/>
      <c r="B120" s="64"/>
      <c r="C120" s="63"/>
      <c r="D120" s="64"/>
      <c r="E120" s="65"/>
      <c r="F120" s="65"/>
      <c r="G120" s="65"/>
      <c r="H120" s="65"/>
      <c r="I120" s="65"/>
      <c r="J120" s="65"/>
      <c r="K120" s="65"/>
      <c r="L120" s="65"/>
      <c r="M120" s="66"/>
    </row>
    <row r="121" spans="1:13" s="31" customFormat="1" ht="20.85" customHeight="1" x14ac:dyDescent="0.3">
      <c r="A121" s="62"/>
      <c r="B121" s="64"/>
      <c r="C121" s="63"/>
      <c r="D121" s="64"/>
      <c r="E121" s="65"/>
      <c r="F121" s="65"/>
      <c r="G121" s="65"/>
      <c r="H121" s="65"/>
      <c r="I121" s="65"/>
      <c r="J121" s="65"/>
      <c r="K121" s="65"/>
      <c r="L121" s="65"/>
      <c r="M121" s="66"/>
    </row>
    <row r="122" spans="1:13" s="31" customFormat="1" ht="20.85" customHeight="1" x14ac:dyDescent="0.3">
      <c r="A122" s="62"/>
      <c r="B122" s="64"/>
      <c r="C122" s="63"/>
      <c r="D122" s="64"/>
      <c r="E122" s="65"/>
      <c r="F122" s="65"/>
      <c r="G122" s="65"/>
      <c r="H122" s="65"/>
      <c r="I122" s="65"/>
      <c r="J122" s="65"/>
      <c r="K122" s="65"/>
      <c r="L122" s="65"/>
      <c r="M122" s="66"/>
    </row>
    <row r="123" spans="1:13" s="31" customFormat="1" ht="20.85" customHeight="1" x14ac:dyDescent="0.3">
      <c r="A123" s="62"/>
      <c r="B123" s="64"/>
      <c r="C123" s="63"/>
      <c r="D123" s="64"/>
      <c r="E123" s="65"/>
      <c r="F123" s="65"/>
      <c r="G123" s="65"/>
      <c r="H123" s="65"/>
      <c r="I123" s="65"/>
      <c r="J123" s="65"/>
      <c r="K123" s="65"/>
      <c r="L123" s="65"/>
      <c r="M123" s="66"/>
    </row>
    <row r="124" spans="1:13" s="31" customFormat="1" ht="20.85" customHeight="1" x14ac:dyDescent="0.3">
      <c r="A124" s="62"/>
      <c r="B124" s="64"/>
      <c r="C124" s="63"/>
      <c r="D124" s="64"/>
      <c r="E124" s="65"/>
      <c r="F124" s="65"/>
      <c r="G124" s="65"/>
      <c r="H124" s="65"/>
      <c r="I124" s="65"/>
      <c r="J124" s="65"/>
      <c r="K124" s="65"/>
      <c r="L124" s="65"/>
      <c r="M124" s="66"/>
    </row>
    <row r="125" spans="1:13" s="31" customFormat="1" ht="20.85" customHeight="1" x14ac:dyDescent="0.3">
      <c r="A125" s="62"/>
      <c r="B125" s="64"/>
      <c r="C125" s="63"/>
      <c r="D125" s="64"/>
      <c r="E125" s="65"/>
      <c r="F125" s="65"/>
      <c r="G125" s="65"/>
      <c r="H125" s="65"/>
      <c r="I125" s="65"/>
      <c r="J125" s="65"/>
      <c r="K125" s="65"/>
      <c r="L125" s="65"/>
      <c r="M125" s="66"/>
    </row>
    <row r="126" spans="1:13" s="31" customFormat="1" ht="20.85" customHeight="1" x14ac:dyDescent="0.3">
      <c r="A126" s="62"/>
      <c r="B126" s="64"/>
      <c r="C126" s="63"/>
      <c r="D126" s="64"/>
      <c r="E126" s="65"/>
      <c r="F126" s="65"/>
      <c r="G126" s="65"/>
      <c r="H126" s="65"/>
      <c r="I126" s="65"/>
      <c r="J126" s="65"/>
      <c r="K126" s="65"/>
      <c r="L126" s="65"/>
      <c r="M126" s="66"/>
    </row>
    <row r="127" spans="1:13" s="31" customFormat="1" ht="20.85" customHeight="1" x14ac:dyDescent="0.3">
      <c r="A127" s="62"/>
      <c r="B127" s="64"/>
      <c r="C127" s="63"/>
      <c r="D127" s="64"/>
      <c r="E127" s="65"/>
      <c r="F127" s="65"/>
      <c r="G127" s="65"/>
      <c r="H127" s="65"/>
      <c r="I127" s="65"/>
      <c r="J127" s="65"/>
      <c r="K127" s="65"/>
      <c r="L127" s="65"/>
      <c r="M127" s="66"/>
    </row>
    <row r="128" spans="1:13" s="31" customFormat="1" ht="20.85" customHeight="1" x14ac:dyDescent="0.3">
      <c r="A128" s="62"/>
      <c r="B128" s="64"/>
      <c r="C128" s="63"/>
      <c r="D128" s="64"/>
      <c r="E128" s="65"/>
      <c r="F128" s="65"/>
      <c r="G128" s="65"/>
      <c r="H128" s="65"/>
      <c r="I128" s="65"/>
      <c r="J128" s="65"/>
      <c r="K128" s="65"/>
      <c r="L128" s="65"/>
      <c r="M128" s="66"/>
    </row>
    <row r="129" spans="1:13" s="31" customFormat="1" ht="20.85" customHeight="1" x14ac:dyDescent="0.3">
      <c r="A129" s="62"/>
      <c r="B129" s="64"/>
      <c r="C129" s="63"/>
      <c r="D129" s="64"/>
      <c r="E129" s="65"/>
      <c r="F129" s="65"/>
      <c r="G129" s="65"/>
      <c r="H129" s="65"/>
      <c r="I129" s="65"/>
      <c r="J129" s="65"/>
      <c r="K129" s="65"/>
      <c r="L129" s="65"/>
      <c r="M129" s="66"/>
    </row>
    <row r="130" spans="1:13" s="31" customFormat="1" ht="20.85" customHeight="1" x14ac:dyDescent="0.3">
      <c r="A130" s="62"/>
      <c r="B130" s="64"/>
      <c r="C130" s="63"/>
      <c r="D130" s="64"/>
      <c r="E130" s="65"/>
      <c r="F130" s="65"/>
      <c r="G130" s="65"/>
      <c r="H130" s="65"/>
      <c r="I130" s="65"/>
      <c r="J130" s="65"/>
      <c r="K130" s="65"/>
      <c r="L130" s="65"/>
      <c r="M130" s="66"/>
    </row>
    <row r="131" spans="1:13" s="31" customFormat="1" ht="20.85" customHeight="1" x14ac:dyDescent="0.3">
      <c r="A131" s="62"/>
      <c r="B131" s="64"/>
      <c r="C131" s="63"/>
      <c r="D131" s="64"/>
      <c r="E131" s="65"/>
      <c r="F131" s="65"/>
      <c r="G131" s="65"/>
      <c r="H131" s="65"/>
      <c r="I131" s="65"/>
      <c r="J131" s="65"/>
      <c r="K131" s="65"/>
      <c r="L131" s="65"/>
      <c r="M131" s="66"/>
    </row>
    <row r="132" spans="1:13" s="31" customFormat="1" ht="20.85" customHeight="1" x14ac:dyDescent="0.3">
      <c r="A132" s="62"/>
      <c r="B132" s="64"/>
      <c r="C132" s="63"/>
      <c r="D132" s="64"/>
      <c r="E132" s="65"/>
      <c r="F132" s="65"/>
      <c r="G132" s="65"/>
      <c r="H132" s="65"/>
      <c r="I132" s="65"/>
      <c r="J132" s="65"/>
      <c r="K132" s="65"/>
      <c r="L132" s="65"/>
      <c r="M132" s="66"/>
    </row>
    <row r="133" spans="1:13" s="31" customFormat="1" ht="20.85" customHeight="1" x14ac:dyDescent="0.3">
      <c r="A133" s="62"/>
      <c r="B133" s="64"/>
      <c r="C133" s="63"/>
      <c r="D133" s="64"/>
      <c r="E133" s="65"/>
      <c r="F133" s="65"/>
      <c r="G133" s="65"/>
      <c r="H133" s="65"/>
      <c r="I133" s="65"/>
      <c r="J133" s="65"/>
      <c r="K133" s="65"/>
      <c r="L133" s="65"/>
      <c r="M133" s="66"/>
    </row>
    <row r="134" spans="1:13" s="31" customFormat="1" ht="20.85" customHeight="1" x14ac:dyDescent="0.3">
      <c r="A134" s="62"/>
      <c r="B134" s="64"/>
      <c r="C134" s="63"/>
      <c r="D134" s="64"/>
      <c r="E134" s="65"/>
      <c r="F134" s="65"/>
      <c r="G134" s="65"/>
      <c r="H134" s="65"/>
      <c r="I134" s="65"/>
      <c r="J134" s="65"/>
      <c r="K134" s="65"/>
      <c r="L134" s="65"/>
      <c r="M134" s="66"/>
    </row>
    <row r="135" spans="1:13" s="31" customFormat="1" ht="20.85" customHeight="1" x14ac:dyDescent="0.3">
      <c r="A135" s="62"/>
      <c r="B135" s="64"/>
      <c r="C135" s="63"/>
      <c r="D135" s="64"/>
      <c r="E135" s="65"/>
      <c r="F135" s="65"/>
      <c r="G135" s="65"/>
      <c r="H135" s="65"/>
      <c r="I135" s="65"/>
      <c r="J135" s="65"/>
      <c r="K135" s="65"/>
      <c r="L135" s="65"/>
      <c r="M135" s="66"/>
    </row>
    <row r="136" spans="1:13" s="31" customFormat="1" ht="20.85" customHeight="1" x14ac:dyDescent="0.3">
      <c r="A136" s="62"/>
      <c r="B136" s="64"/>
      <c r="C136" s="63"/>
      <c r="D136" s="64"/>
      <c r="E136" s="65"/>
      <c r="F136" s="65"/>
      <c r="G136" s="65"/>
      <c r="H136" s="65"/>
      <c r="I136" s="65"/>
      <c r="J136" s="65"/>
      <c r="K136" s="65"/>
      <c r="L136" s="65"/>
      <c r="M136" s="66"/>
    </row>
    <row r="137" spans="1:13" s="31" customFormat="1" ht="20.85" customHeight="1" x14ac:dyDescent="0.3">
      <c r="A137" s="62"/>
      <c r="B137" s="64"/>
      <c r="C137" s="63"/>
      <c r="D137" s="64"/>
      <c r="E137" s="65"/>
      <c r="F137" s="65"/>
      <c r="G137" s="65"/>
      <c r="H137" s="65"/>
      <c r="I137" s="65"/>
      <c r="J137" s="65"/>
      <c r="K137" s="65"/>
      <c r="L137" s="65"/>
      <c r="M137" s="66"/>
    </row>
    <row r="138" spans="1:13" s="31" customFormat="1" ht="20.85" customHeight="1" x14ac:dyDescent="0.3">
      <c r="A138" s="62"/>
      <c r="B138" s="64"/>
      <c r="C138" s="63"/>
      <c r="D138" s="64"/>
      <c r="E138" s="65"/>
      <c r="F138" s="65"/>
      <c r="G138" s="65"/>
      <c r="H138" s="65"/>
      <c r="I138" s="65"/>
      <c r="J138" s="65"/>
      <c r="K138" s="65"/>
      <c r="L138" s="65"/>
      <c r="M138" s="66"/>
    </row>
    <row r="139" spans="1:13" s="31" customFormat="1" ht="20.85" customHeight="1" x14ac:dyDescent="0.3">
      <c r="A139" s="62"/>
      <c r="B139" s="64"/>
      <c r="C139" s="63"/>
      <c r="D139" s="64"/>
      <c r="E139" s="65"/>
      <c r="F139" s="65"/>
      <c r="G139" s="65"/>
      <c r="H139" s="65"/>
      <c r="I139" s="65"/>
      <c r="J139" s="65"/>
      <c r="K139" s="65"/>
      <c r="L139" s="65"/>
      <c r="M139" s="66"/>
    </row>
    <row r="140" spans="1:13" s="31" customFormat="1" ht="20.85" customHeight="1" x14ac:dyDescent="0.3">
      <c r="A140" s="62"/>
      <c r="B140" s="64"/>
      <c r="C140" s="63"/>
      <c r="D140" s="64"/>
      <c r="E140" s="65"/>
      <c r="F140" s="65"/>
      <c r="G140" s="65"/>
      <c r="H140" s="65"/>
      <c r="I140" s="65"/>
      <c r="J140" s="65"/>
      <c r="K140" s="65"/>
      <c r="L140" s="65"/>
      <c r="M140" s="66"/>
    </row>
    <row r="141" spans="1:13" s="31" customFormat="1" ht="20.85" customHeight="1" x14ac:dyDescent="0.3">
      <c r="A141" s="62"/>
      <c r="B141" s="64"/>
      <c r="C141" s="63"/>
      <c r="D141" s="64"/>
      <c r="E141" s="65"/>
      <c r="F141" s="65"/>
      <c r="G141" s="65"/>
      <c r="H141" s="65"/>
      <c r="I141" s="65"/>
      <c r="J141" s="65"/>
      <c r="K141" s="65"/>
      <c r="L141" s="65"/>
      <c r="M141" s="66"/>
    </row>
    <row r="142" spans="1:13" s="31" customFormat="1" ht="20.85" customHeight="1" x14ac:dyDescent="0.3">
      <c r="A142" s="62"/>
      <c r="B142" s="64"/>
      <c r="C142" s="63"/>
      <c r="D142" s="64"/>
      <c r="E142" s="65"/>
      <c r="F142" s="65"/>
      <c r="G142" s="65"/>
      <c r="H142" s="65"/>
      <c r="I142" s="65"/>
      <c r="J142" s="65"/>
      <c r="K142" s="65"/>
      <c r="L142" s="65"/>
      <c r="M142" s="66"/>
    </row>
    <row r="143" spans="1:13" s="31" customFormat="1" ht="20.85" customHeight="1" x14ac:dyDescent="0.3">
      <c r="A143" s="62"/>
      <c r="B143" s="64"/>
      <c r="C143" s="63"/>
      <c r="D143" s="64"/>
      <c r="E143" s="65"/>
      <c r="F143" s="65"/>
      <c r="G143" s="65"/>
      <c r="H143" s="65"/>
      <c r="I143" s="65"/>
      <c r="J143" s="65"/>
      <c r="K143" s="65"/>
      <c r="L143" s="65"/>
      <c r="M143" s="66"/>
    </row>
    <row r="144" spans="1:13" s="31" customFormat="1" ht="20.85" customHeight="1" x14ac:dyDescent="0.3">
      <c r="A144" s="62"/>
      <c r="B144" s="64"/>
      <c r="C144" s="63"/>
      <c r="D144" s="64"/>
      <c r="E144" s="65"/>
      <c r="F144" s="65"/>
      <c r="G144" s="65"/>
      <c r="H144" s="65"/>
      <c r="I144" s="65"/>
      <c r="J144" s="65"/>
      <c r="K144" s="65"/>
      <c r="L144" s="65"/>
      <c r="M144" s="66"/>
    </row>
    <row r="145" spans="1:13" s="31" customFormat="1" ht="20.85" customHeight="1" x14ac:dyDescent="0.3">
      <c r="A145" s="62"/>
      <c r="B145" s="64"/>
      <c r="C145" s="63"/>
      <c r="D145" s="64"/>
      <c r="E145" s="65"/>
      <c r="F145" s="65"/>
      <c r="G145" s="65"/>
      <c r="H145" s="65"/>
      <c r="I145" s="65"/>
      <c r="J145" s="65"/>
      <c r="K145" s="65"/>
      <c r="L145" s="65"/>
      <c r="M145" s="66"/>
    </row>
    <row r="146" spans="1:13" s="31" customFormat="1" ht="20.85" customHeight="1" x14ac:dyDescent="0.3">
      <c r="A146" s="62"/>
      <c r="B146" s="64"/>
      <c r="C146" s="63"/>
      <c r="D146" s="64"/>
      <c r="E146" s="65"/>
      <c r="F146" s="65"/>
      <c r="G146" s="65"/>
      <c r="H146" s="65"/>
      <c r="I146" s="65"/>
      <c r="J146" s="65"/>
      <c r="K146" s="65"/>
      <c r="L146" s="65"/>
      <c r="M146" s="66"/>
    </row>
    <row r="147" spans="1:13" s="31" customFormat="1" ht="20.85" customHeight="1" x14ac:dyDescent="0.3">
      <c r="A147" s="62"/>
      <c r="B147" s="64"/>
      <c r="C147" s="63"/>
      <c r="D147" s="64"/>
      <c r="E147" s="65"/>
      <c r="F147" s="65"/>
      <c r="G147" s="65"/>
      <c r="H147" s="65"/>
      <c r="I147" s="65"/>
      <c r="J147" s="65"/>
      <c r="K147" s="65"/>
      <c r="L147" s="65"/>
      <c r="M147" s="66"/>
    </row>
    <row r="148" spans="1:13" s="31" customFormat="1" ht="20.85" customHeight="1" x14ac:dyDescent="0.3">
      <c r="A148" s="62"/>
      <c r="B148" s="64"/>
      <c r="C148" s="63"/>
      <c r="D148" s="64"/>
      <c r="E148" s="65"/>
      <c r="F148" s="65"/>
      <c r="G148" s="65"/>
      <c r="H148" s="65"/>
      <c r="I148" s="65"/>
      <c r="J148" s="65"/>
      <c r="K148" s="65"/>
      <c r="L148" s="65"/>
      <c r="M148" s="66"/>
    </row>
    <row r="149" spans="1:13" s="31" customFormat="1" ht="20.85" customHeight="1" x14ac:dyDescent="0.3">
      <c r="A149" s="62"/>
      <c r="B149" s="64"/>
      <c r="C149" s="63"/>
      <c r="D149" s="64"/>
      <c r="E149" s="65"/>
      <c r="F149" s="65"/>
      <c r="G149" s="65"/>
      <c r="H149" s="65"/>
      <c r="I149" s="65"/>
      <c r="J149" s="65"/>
      <c r="K149" s="65"/>
      <c r="L149" s="65"/>
      <c r="M149" s="66"/>
    </row>
    <row r="150" spans="1:13" s="31" customFormat="1" ht="20.85" customHeight="1" x14ac:dyDescent="0.3">
      <c r="A150" s="62"/>
      <c r="B150" s="64"/>
      <c r="C150" s="63"/>
      <c r="D150" s="64"/>
      <c r="E150" s="65"/>
      <c r="F150" s="65"/>
      <c r="G150" s="65"/>
      <c r="H150" s="65"/>
      <c r="I150" s="65"/>
      <c r="J150" s="65"/>
      <c r="K150" s="65"/>
      <c r="L150" s="65"/>
      <c r="M150" s="66"/>
    </row>
    <row r="151" spans="1:13" s="31" customFormat="1" ht="20.85" customHeight="1" x14ac:dyDescent="0.3">
      <c r="A151" s="62"/>
      <c r="B151" s="64"/>
      <c r="C151" s="63"/>
      <c r="D151" s="64"/>
      <c r="E151" s="65"/>
      <c r="F151" s="65"/>
      <c r="G151" s="65"/>
      <c r="H151" s="65"/>
      <c r="I151" s="65"/>
      <c r="J151" s="65"/>
      <c r="K151" s="65"/>
      <c r="L151" s="65"/>
      <c r="M151" s="66"/>
    </row>
    <row r="152" spans="1:13" s="31" customFormat="1" ht="20.85" customHeight="1" x14ac:dyDescent="0.3">
      <c r="A152" s="62"/>
      <c r="B152" s="64"/>
      <c r="C152" s="63"/>
      <c r="D152" s="64"/>
      <c r="E152" s="65"/>
      <c r="F152" s="65"/>
      <c r="G152" s="65"/>
      <c r="H152" s="65"/>
      <c r="I152" s="65"/>
      <c r="J152" s="65"/>
      <c r="K152" s="65"/>
      <c r="L152" s="65"/>
      <c r="M152" s="66"/>
    </row>
    <row r="153" spans="1:13" s="31" customFormat="1" ht="20.85" customHeight="1" x14ac:dyDescent="0.3">
      <c r="A153" s="62"/>
      <c r="B153" s="64"/>
      <c r="C153" s="63"/>
      <c r="D153" s="64"/>
      <c r="E153" s="65"/>
      <c r="F153" s="65"/>
      <c r="G153" s="65"/>
      <c r="H153" s="65"/>
      <c r="I153" s="65"/>
      <c r="J153" s="65"/>
      <c r="K153" s="65"/>
      <c r="L153" s="65"/>
      <c r="M153" s="66"/>
    </row>
    <row r="154" spans="1:13" s="31" customFormat="1" ht="20.85" customHeight="1" x14ac:dyDescent="0.3">
      <c r="A154" s="62"/>
      <c r="B154" s="64"/>
      <c r="C154" s="63"/>
      <c r="D154" s="64"/>
      <c r="E154" s="65"/>
      <c r="F154" s="65"/>
      <c r="G154" s="65"/>
      <c r="H154" s="65"/>
      <c r="I154" s="65"/>
      <c r="J154" s="65"/>
      <c r="K154" s="65"/>
      <c r="L154" s="65"/>
      <c r="M154" s="66"/>
    </row>
    <row r="155" spans="1:13" s="31" customFormat="1" ht="20.85" customHeight="1" x14ac:dyDescent="0.3">
      <c r="A155" s="62"/>
      <c r="B155" s="64"/>
      <c r="C155" s="63"/>
      <c r="D155" s="64"/>
      <c r="E155" s="65"/>
      <c r="F155" s="65"/>
      <c r="G155" s="65"/>
      <c r="H155" s="65"/>
      <c r="I155" s="65"/>
      <c r="J155" s="65"/>
      <c r="K155" s="65"/>
      <c r="L155" s="65"/>
      <c r="M155" s="66"/>
    </row>
    <row r="156" spans="1:13" s="31" customFormat="1" ht="20.85" customHeight="1" x14ac:dyDescent="0.3">
      <c r="A156" s="62"/>
      <c r="B156" s="64"/>
      <c r="C156" s="63"/>
      <c r="D156" s="64"/>
      <c r="E156" s="65"/>
      <c r="F156" s="65"/>
      <c r="G156" s="65"/>
      <c r="H156" s="65"/>
      <c r="I156" s="65"/>
      <c r="J156" s="65"/>
      <c r="K156" s="65"/>
      <c r="L156" s="65"/>
      <c r="M156" s="66"/>
    </row>
    <row r="157" spans="1:13" s="31" customFormat="1" ht="20.85" customHeight="1" x14ac:dyDescent="0.3">
      <c r="A157" s="62"/>
      <c r="B157" s="64"/>
      <c r="C157" s="63"/>
      <c r="D157" s="64"/>
      <c r="E157" s="65"/>
      <c r="F157" s="65"/>
      <c r="G157" s="65"/>
      <c r="H157" s="65"/>
      <c r="I157" s="65"/>
      <c r="J157" s="65"/>
      <c r="K157" s="65"/>
      <c r="L157" s="65"/>
      <c r="M157" s="66"/>
    </row>
    <row r="158" spans="1:13" s="31" customFormat="1" ht="20.85" customHeight="1" x14ac:dyDescent="0.3">
      <c r="A158" s="62"/>
      <c r="B158" s="64"/>
      <c r="C158" s="63"/>
      <c r="D158" s="64"/>
      <c r="E158" s="65"/>
      <c r="F158" s="65"/>
      <c r="G158" s="65"/>
      <c r="H158" s="65"/>
      <c r="I158" s="65"/>
      <c r="J158" s="65"/>
      <c r="K158" s="65"/>
      <c r="L158" s="65"/>
      <c r="M158" s="66"/>
    </row>
    <row r="159" spans="1:13" s="31" customFormat="1" ht="20.85" customHeight="1" x14ac:dyDescent="0.3">
      <c r="A159" s="62"/>
      <c r="B159" s="64"/>
      <c r="C159" s="63"/>
      <c r="D159" s="64"/>
      <c r="E159" s="65"/>
      <c r="F159" s="65"/>
      <c r="G159" s="65"/>
      <c r="H159" s="65"/>
      <c r="I159" s="65"/>
      <c r="J159" s="65"/>
      <c r="K159" s="65"/>
      <c r="L159" s="65"/>
      <c r="M159" s="66"/>
    </row>
    <row r="160" spans="1:13" s="31" customFormat="1" ht="20.85" customHeight="1" x14ac:dyDescent="0.3">
      <c r="A160" s="62"/>
      <c r="B160" s="64"/>
      <c r="C160" s="63"/>
      <c r="D160" s="64"/>
      <c r="E160" s="65"/>
      <c r="F160" s="65"/>
      <c r="G160" s="65"/>
      <c r="H160" s="65"/>
      <c r="I160" s="65"/>
      <c r="J160" s="65"/>
      <c r="K160" s="65"/>
      <c r="L160" s="65"/>
      <c r="M160" s="66"/>
    </row>
    <row r="161" spans="1:13" s="31" customFormat="1" ht="20.85" customHeight="1" x14ac:dyDescent="0.3">
      <c r="A161" s="62"/>
      <c r="B161" s="64"/>
      <c r="C161" s="63"/>
      <c r="D161" s="64"/>
      <c r="E161" s="65"/>
      <c r="F161" s="65"/>
      <c r="G161" s="65"/>
      <c r="H161" s="65"/>
      <c r="I161" s="65"/>
      <c r="J161" s="65"/>
      <c r="K161" s="65"/>
      <c r="L161" s="65"/>
      <c r="M161" s="66"/>
    </row>
    <row r="162" spans="1:13" s="31" customFormat="1" ht="20.85" customHeight="1" x14ac:dyDescent="0.3">
      <c r="A162" s="62"/>
      <c r="B162" s="64"/>
      <c r="C162" s="63"/>
      <c r="D162" s="64"/>
      <c r="E162" s="65"/>
      <c r="F162" s="65"/>
      <c r="G162" s="65"/>
      <c r="H162" s="65"/>
      <c r="I162" s="65"/>
      <c r="J162" s="65"/>
      <c r="K162" s="65"/>
      <c r="L162" s="65"/>
      <c r="M162" s="66"/>
    </row>
    <row r="163" spans="1:13" s="31" customFormat="1" ht="20.85" customHeight="1" x14ac:dyDescent="0.3">
      <c r="A163" s="62"/>
      <c r="B163" s="64"/>
      <c r="C163" s="63"/>
      <c r="D163" s="64"/>
      <c r="E163" s="65"/>
      <c r="F163" s="65"/>
      <c r="G163" s="65"/>
      <c r="H163" s="65"/>
      <c r="I163" s="65"/>
      <c r="J163" s="65"/>
      <c r="K163" s="65"/>
      <c r="L163" s="65"/>
      <c r="M163" s="66"/>
    </row>
    <row r="164" spans="1:13" s="31" customFormat="1" ht="20.85" customHeight="1" x14ac:dyDescent="0.3">
      <c r="A164" s="62"/>
      <c r="B164" s="64"/>
      <c r="C164" s="63"/>
      <c r="D164" s="64"/>
      <c r="E164" s="65"/>
      <c r="F164" s="65"/>
      <c r="G164" s="65"/>
      <c r="H164" s="65"/>
      <c r="I164" s="65"/>
      <c r="J164" s="65"/>
      <c r="K164" s="65"/>
      <c r="L164" s="65"/>
      <c r="M164" s="66"/>
    </row>
    <row r="165" spans="1:13" s="31" customFormat="1" ht="20.85" customHeight="1" x14ac:dyDescent="0.3">
      <c r="A165" s="62"/>
      <c r="B165" s="64"/>
      <c r="C165" s="63"/>
      <c r="D165" s="64"/>
      <c r="E165" s="65"/>
      <c r="F165" s="65"/>
      <c r="G165" s="65"/>
      <c r="H165" s="65"/>
      <c r="I165" s="65"/>
      <c r="J165" s="65"/>
      <c r="K165" s="65"/>
      <c r="L165" s="65"/>
      <c r="M165" s="66"/>
    </row>
    <row r="166" spans="1:13" s="31" customFormat="1" ht="21" customHeight="1" x14ac:dyDescent="0.3">
      <c r="A166" s="62"/>
      <c r="B166" s="64"/>
      <c r="C166" s="63"/>
      <c r="D166" s="64"/>
      <c r="E166" s="65"/>
      <c r="F166" s="65"/>
      <c r="G166" s="65"/>
      <c r="H166" s="65"/>
      <c r="I166" s="65"/>
      <c r="J166" s="65"/>
      <c r="K166" s="65"/>
      <c r="L166" s="65"/>
      <c r="M166" s="66"/>
    </row>
  </sheetData>
  <mergeCells count="10">
    <mergeCell ref="A2:M2"/>
    <mergeCell ref="A4:A5"/>
    <mergeCell ref="B4:B5"/>
    <mergeCell ref="C4:C5"/>
    <mergeCell ref="D4:D5"/>
    <mergeCell ref="E4:F4"/>
    <mergeCell ref="G4:H4"/>
    <mergeCell ref="I4:J4"/>
    <mergeCell ref="K4:L4"/>
    <mergeCell ref="M4:M5"/>
  </mergeCells>
  <phoneticPr fontId="3" type="noConversion"/>
  <conditionalFormatting sqref="C8:C17 M8:M17 E9:E17 G9:G17 I9:I17 C22 E22 G22:G23 I22:I23 M22:M23 C23:E23">
    <cfRule type="expression" dxfId="7" priority="12" stopIfTrue="1">
      <formula>AND(C8&lt;&gt;0,INT(C8)=C8)</formula>
    </cfRule>
  </conditionalFormatting>
  <conditionalFormatting sqref="E8:J8 C28:C29 E28:M29 C30:M30 C33:C34 E33:M34 C35:M35 C38:C39 E38:M39 C40:M42 D43:M43 C44:M91 C92:L92 C93:M166">
    <cfRule type="expression" dxfId="6" priority="16" stopIfTrue="1">
      <formula>AND(C8&lt;&gt;0,INT(C8)=C8)</formula>
    </cfRule>
  </conditionalFormatting>
  <conditionalFormatting sqref="F9:F19">
    <cfRule type="expression" dxfId="5" priority="3" stopIfTrue="1">
      <formula>AND(F9&lt;&gt;0,INT(F9)=F9)</formula>
    </cfRule>
  </conditionalFormatting>
  <conditionalFormatting sqref="F21:F26">
    <cfRule type="expression" dxfId="4" priority="15" stopIfTrue="1">
      <formula>AND(F21&lt;&gt;0,INT(F21)=F21)</formula>
    </cfRule>
  </conditionalFormatting>
  <conditionalFormatting sqref="H9:H19">
    <cfRule type="expression" dxfId="3" priority="2" stopIfTrue="1">
      <formula>AND(H9&lt;&gt;0,INT(H9)=H9)</formula>
    </cfRule>
  </conditionalFormatting>
  <conditionalFormatting sqref="H21:H26">
    <cfRule type="expression" dxfId="2" priority="14" stopIfTrue="1">
      <formula>AND(H21&lt;&gt;0,INT(H21)=H21)</formula>
    </cfRule>
  </conditionalFormatting>
  <conditionalFormatting sqref="J9:J19">
    <cfRule type="expression" dxfId="1" priority="1" stopIfTrue="1">
      <formula>AND(J9&lt;&gt;0,INT(J9)=J9)</formula>
    </cfRule>
  </conditionalFormatting>
  <conditionalFormatting sqref="J21:J26">
    <cfRule type="expression" dxfId="0" priority="13" stopIfTrue="1">
      <formula>AND(J21&lt;&gt;0,INT(J21)=J21)</formula>
    </cfRule>
  </conditionalFormatting>
  <pageMargins left="0.70866141732283472" right="0.70866141732283472" top="0.74803149606299213" bottom="0.74803149606299213" header="0.31496062992125984" footer="0.31496062992125984"/>
  <pageSetup paperSize="9" scale="68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10"/>
  <sheetViews>
    <sheetView workbookViewId="0"/>
  </sheetViews>
  <sheetFormatPr defaultRowHeight="16.5" x14ac:dyDescent="0.3"/>
  <cols>
    <col min="1" max="1" width="0.625" style="1" customWidth="1"/>
    <col min="2" max="2" width="25.25" style="1" customWidth="1"/>
    <col min="3" max="3" width="20.625" style="1" customWidth="1"/>
    <col min="4" max="8" width="2" style="1" customWidth="1"/>
    <col min="9" max="25" width="1.625" style="1" customWidth="1"/>
    <col min="26" max="28" width="8.625" style="1" customWidth="1"/>
    <col min="29" max="29" width="9.25" style="1" customWidth="1"/>
    <col min="30" max="30" width="10.125" style="1" customWidth="1"/>
    <col min="31" max="256" width="9" style="1"/>
    <col min="257" max="257" width="0.625" style="1" customWidth="1"/>
    <col min="258" max="258" width="25.25" style="1" customWidth="1"/>
    <col min="259" max="259" width="20.625" style="1" customWidth="1"/>
    <col min="260" max="264" width="2" style="1" customWidth="1"/>
    <col min="265" max="281" width="1.625" style="1" customWidth="1"/>
    <col min="282" max="284" width="8.625" style="1" customWidth="1"/>
    <col min="285" max="285" width="9.25" style="1" customWidth="1"/>
    <col min="286" max="286" width="10.125" style="1" customWidth="1"/>
    <col min="287" max="512" width="9" style="1"/>
    <col min="513" max="513" width="0.625" style="1" customWidth="1"/>
    <col min="514" max="514" width="25.25" style="1" customWidth="1"/>
    <col min="515" max="515" width="20.625" style="1" customWidth="1"/>
    <col min="516" max="520" width="2" style="1" customWidth="1"/>
    <col min="521" max="537" width="1.625" style="1" customWidth="1"/>
    <col min="538" max="540" width="8.625" style="1" customWidth="1"/>
    <col min="541" max="541" width="9.25" style="1" customWidth="1"/>
    <col min="542" max="542" width="10.125" style="1" customWidth="1"/>
    <col min="543" max="768" width="9" style="1"/>
    <col min="769" max="769" width="0.625" style="1" customWidth="1"/>
    <col min="770" max="770" width="25.25" style="1" customWidth="1"/>
    <col min="771" max="771" width="20.625" style="1" customWidth="1"/>
    <col min="772" max="776" width="2" style="1" customWidth="1"/>
    <col min="777" max="793" width="1.625" style="1" customWidth="1"/>
    <col min="794" max="796" width="8.625" style="1" customWidth="1"/>
    <col min="797" max="797" width="9.25" style="1" customWidth="1"/>
    <col min="798" max="798" width="10.125" style="1" customWidth="1"/>
    <col min="799" max="1024" width="9" style="1"/>
    <col min="1025" max="1025" width="0.625" style="1" customWidth="1"/>
    <col min="1026" max="1026" width="25.25" style="1" customWidth="1"/>
    <col min="1027" max="1027" width="20.625" style="1" customWidth="1"/>
    <col min="1028" max="1032" width="2" style="1" customWidth="1"/>
    <col min="1033" max="1049" width="1.625" style="1" customWidth="1"/>
    <col min="1050" max="1052" width="8.625" style="1" customWidth="1"/>
    <col min="1053" max="1053" width="9.25" style="1" customWidth="1"/>
    <col min="1054" max="1054" width="10.125" style="1" customWidth="1"/>
    <col min="1055" max="1280" width="9" style="1"/>
    <col min="1281" max="1281" width="0.625" style="1" customWidth="1"/>
    <col min="1282" max="1282" width="25.25" style="1" customWidth="1"/>
    <col min="1283" max="1283" width="20.625" style="1" customWidth="1"/>
    <col min="1284" max="1288" width="2" style="1" customWidth="1"/>
    <col min="1289" max="1305" width="1.625" style="1" customWidth="1"/>
    <col min="1306" max="1308" width="8.625" style="1" customWidth="1"/>
    <col min="1309" max="1309" width="9.25" style="1" customWidth="1"/>
    <col min="1310" max="1310" width="10.125" style="1" customWidth="1"/>
    <col min="1311" max="1536" width="9" style="1"/>
    <col min="1537" max="1537" width="0.625" style="1" customWidth="1"/>
    <col min="1538" max="1538" width="25.25" style="1" customWidth="1"/>
    <col min="1539" max="1539" width="20.625" style="1" customWidth="1"/>
    <col min="1540" max="1544" width="2" style="1" customWidth="1"/>
    <col min="1545" max="1561" width="1.625" style="1" customWidth="1"/>
    <col min="1562" max="1564" width="8.625" style="1" customWidth="1"/>
    <col min="1565" max="1565" width="9.25" style="1" customWidth="1"/>
    <col min="1566" max="1566" width="10.125" style="1" customWidth="1"/>
    <col min="1567" max="1792" width="9" style="1"/>
    <col min="1793" max="1793" width="0.625" style="1" customWidth="1"/>
    <col min="1794" max="1794" width="25.25" style="1" customWidth="1"/>
    <col min="1795" max="1795" width="20.625" style="1" customWidth="1"/>
    <col min="1796" max="1800" width="2" style="1" customWidth="1"/>
    <col min="1801" max="1817" width="1.625" style="1" customWidth="1"/>
    <col min="1818" max="1820" width="8.625" style="1" customWidth="1"/>
    <col min="1821" max="1821" width="9.25" style="1" customWidth="1"/>
    <col min="1822" max="1822" width="10.125" style="1" customWidth="1"/>
    <col min="1823" max="2048" width="9" style="1"/>
    <col min="2049" max="2049" width="0.625" style="1" customWidth="1"/>
    <col min="2050" max="2050" width="25.25" style="1" customWidth="1"/>
    <col min="2051" max="2051" width="20.625" style="1" customWidth="1"/>
    <col min="2052" max="2056" width="2" style="1" customWidth="1"/>
    <col min="2057" max="2073" width="1.625" style="1" customWidth="1"/>
    <col min="2074" max="2076" width="8.625" style="1" customWidth="1"/>
    <col min="2077" max="2077" width="9.25" style="1" customWidth="1"/>
    <col min="2078" max="2078" width="10.125" style="1" customWidth="1"/>
    <col min="2079" max="2304" width="9" style="1"/>
    <col min="2305" max="2305" width="0.625" style="1" customWidth="1"/>
    <col min="2306" max="2306" width="25.25" style="1" customWidth="1"/>
    <col min="2307" max="2307" width="20.625" style="1" customWidth="1"/>
    <col min="2308" max="2312" width="2" style="1" customWidth="1"/>
    <col min="2313" max="2329" width="1.625" style="1" customWidth="1"/>
    <col min="2330" max="2332" width="8.625" style="1" customWidth="1"/>
    <col min="2333" max="2333" width="9.25" style="1" customWidth="1"/>
    <col min="2334" max="2334" width="10.125" style="1" customWidth="1"/>
    <col min="2335" max="2560" width="9" style="1"/>
    <col min="2561" max="2561" width="0.625" style="1" customWidth="1"/>
    <col min="2562" max="2562" width="25.25" style="1" customWidth="1"/>
    <col min="2563" max="2563" width="20.625" style="1" customWidth="1"/>
    <col min="2564" max="2568" width="2" style="1" customWidth="1"/>
    <col min="2569" max="2585" width="1.625" style="1" customWidth="1"/>
    <col min="2586" max="2588" width="8.625" style="1" customWidth="1"/>
    <col min="2589" max="2589" width="9.25" style="1" customWidth="1"/>
    <col min="2590" max="2590" width="10.125" style="1" customWidth="1"/>
    <col min="2591" max="2816" width="9" style="1"/>
    <col min="2817" max="2817" width="0.625" style="1" customWidth="1"/>
    <col min="2818" max="2818" width="25.25" style="1" customWidth="1"/>
    <col min="2819" max="2819" width="20.625" style="1" customWidth="1"/>
    <col min="2820" max="2824" width="2" style="1" customWidth="1"/>
    <col min="2825" max="2841" width="1.625" style="1" customWidth="1"/>
    <col min="2842" max="2844" width="8.625" style="1" customWidth="1"/>
    <col min="2845" max="2845" width="9.25" style="1" customWidth="1"/>
    <col min="2846" max="2846" width="10.125" style="1" customWidth="1"/>
    <col min="2847" max="3072" width="9" style="1"/>
    <col min="3073" max="3073" width="0.625" style="1" customWidth="1"/>
    <col min="3074" max="3074" width="25.25" style="1" customWidth="1"/>
    <col min="3075" max="3075" width="20.625" style="1" customWidth="1"/>
    <col min="3076" max="3080" width="2" style="1" customWidth="1"/>
    <col min="3081" max="3097" width="1.625" style="1" customWidth="1"/>
    <col min="3098" max="3100" width="8.625" style="1" customWidth="1"/>
    <col min="3101" max="3101" width="9.25" style="1" customWidth="1"/>
    <col min="3102" max="3102" width="10.125" style="1" customWidth="1"/>
    <col min="3103" max="3328" width="9" style="1"/>
    <col min="3329" max="3329" width="0.625" style="1" customWidth="1"/>
    <col min="3330" max="3330" width="25.25" style="1" customWidth="1"/>
    <col min="3331" max="3331" width="20.625" style="1" customWidth="1"/>
    <col min="3332" max="3336" width="2" style="1" customWidth="1"/>
    <col min="3337" max="3353" width="1.625" style="1" customWidth="1"/>
    <col min="3354" max="3356" width="8.625" style="1" customWidth="1"/>
    <col min="3357" max="3357" width="9.25" style="1" customWidth="1"/>
    <col min="3358" max="3358" width="10.125" style="1" customWidth="1"/>
    <col min="3359" max="3584" width="9" style="1"/>
    <col min="3585" max="3585" width="0.625" style="1" customWidth="1"/>
    <col min="3586" max="3586" width="25.25" style="1" customWidth="1"/>
    <col min="3587" max="3587" width="20.625" style="1" customWidth="1"/>
    <col min="3588" max="3592" width="2" style="1" customWidth="1"/>
    <col min="3593" max="3609" width="1.625" style="1" customWidth="1"/>
    <col min="3610" max="3612" width="8.625" style="1" customWidth="1"/>
    <col min="3613" max="3613" width="9.25" style="1" customWidth="1"/>
    <col min="3614" max="3614" width="10.125" style="1" customWidth="1"/>
    <col min="3615" max="3840" width="9" style="1"/>
    <col min="3841" max="3841" width="0.625" style="1" customWidth="1"/>
    <col min="3842" max="3842" width="25.25" style="1" customWidth="1"/>
    <col min="3843" max="3843" width="20.625" style="1" customWidth="1"/>
    <col min="3844" max="3848" width="2" style="1" customWidth="1"/>
    <col min="3849" max="3865" width="1.625" style="1" customWidth="1"/>
    <col min="3866" max="3868" width="8.625" style="1" customWidth="1"/>
    <col min="3869" max="3869" width="9.25" style="1" customWidth="1"/>
    <col min="3870" max="3870" width="10.125" style="1" customWidth="1"/>
    <col min="3871" max="4096" width="9" style="1"/>
    <col min="4097" max="4097" width="0.625" style="1" customWidth="1"/>
    <col min="4098" max="4098" width="25.25" style="1" customWidth="1"/>
    <col min="4099" max="4099" width="20.625" style="1" customWidth="1"/>
    <col min="4100" max="4104" width="2" style="1" customWidth="1"/>
    <col min="4105" max="4121" width="1.625" style="1" customWidth="1"/>
    <col min="4122" max="4124" width="8.625" style="1" customWidth="1"/>
    <col min="4125" max="4125" width="9.25" style="1" customWidth="1"/>
    <col min="4126" max="4126" width="10.125" style="1" customWidth="1"/>
    <col min="4127" max="4352" width="9" style="1"/>
    <col min="4353" max="4353" width="0.625" style="1" customWidth="1"/>
    <col min="4354" max="4354" width="25.25" style="1" customWidth="1"/>
    <col min="4355" max="4355" width="20.625" style="1" customWidth="1"/>
    <col min="4356" max="4360" width="2" style="1" customWidth="1"/>
    <col min="4361" max="4377" width="1.625" style="1" customWidth="1"/>
    <col min="4378" max="4380" width="8.625" style="1" customWidth="1"/>
    <col min="4381" max="4381" width="9.25" style="1" customWidth="1"/>
    <col min="4382" max="4382" width="10.125" style="1" customWidth="1"/>
    <col min="4383" max="4608" width="9" style="1"/>
    <col min="4609" max="4609" width="0.625" style="1" customWidth="1"/>
    <col min="4610" max="4610" width="25.25" style="1" customWidth="1"/>
    <col min="4611" max="4611" width="20.625" style="1" customWidth="1"/>
    <col min="4612" max="4616" width="2" style="1" customWidth="1"/>
    <col min="4617" max="4633" width="1.625" style="1" customWidth="1"/>
    <col min="4634" max="4636" width="8.625" style="1" customWidth="1"/>
    <col min="4637" max="4637" width="9.25" style="1" customWidth="1"/>
    <col min="4638" max="4638" width="10.125" style="1" customWidth="1"/>
    <col min="4639" max="4864" width="9" style="1"/>
    <col min="4865" max="4865" width="0.625" style="1" customWidth="1"/>
    <col min="4866" max="4866" width="25.25" style="1" customWidth="1"/>
    <col min="4867" max="4867" width="20.625" style="1" customWidth="1"/>
    <col min="4868" max="4872" width="2" style="1" customWidth="1"/>
    <col min="4873" max="4889" width="1.625" style="1" customWidth="1"/>
    <col min="4890" max="4892" width="8.625" style="1" customWidth="1"/>
    <col min="4893" max="4893" width="9.25" style="1" customWidth="1"/>
    <col min="4894" max="4894" width="10.125" style="1" customWidth="1"/>
    <col min="4895" max="5120" width="9" style="1"/>
    <col min="5121" max="5121" width="0.625" style="1" customWidth="1"/>
    <col min="5122" max="5122" width="25.25" style="1" customWidth="1"/>
    <col min="5123" max="5123" width="20.625" style="1" customWidth="1"/>
    <col min="5124" max="5128" width="2" style="1" customWidth="1"/>
    <col min="5129" max="5145" width="1.625" style="1" customWidth="1"/>
    <col min="5146" max="5148" width="8.625" style="1" customWidth="1"/>
    <col min="5149" max="5149" width="9.25" style="1" customWidth="1"/>
    <col min="5150" max="5150" width="10.125" style="1" customWidth="1"/>
    <col min="5151" max="5376" width="9" style="1"/>
    <col min="5377" max="5377" width="0.625" style="1" customWidth="1"/>
    <col min="5378" max="5378" width="25.25" style="1" customWidth="1"/>
    <col min="5379" max="5379" width="20.625" style="1" customWidth="1"/>
    <col min="5380" max="5384" width="2" style="1" customWidth="1"/>
    <col min="5385" max="5401" width="1.625" style="1" customWidth="1"/>
    <col min="5402" max="5404" width="8.625" style="1" customWidth="1"/>
    <col min="5405" max="5405" width="9.25" style="1" customWidth="1"/>
    <col min="5406" max="5406" width="10.125" style="1" customWidth="1"/>
    <col min="5407" max="5632" width="9" style="1"/>
    <col min="5633" max="5633" width="0.625" style="1" customWidth="1"/>
    <col min="5634" max="5634" width="25.25" style="1" customWidth="1"/>
    <col min="5635" max="5635" width="20.625" style="1" customWidth="1"/>
    <col min="5636" max="5640" width="2" style="1" customWidth="1"/>
    <col min="5641" max="5657" width="1.625" style="1" customWidth="1"/>
    <col min="5658" max="5660" width="8.625" style="1" customWidth="1"/>
    <col min="5661" max="5661" width="9.25" style="1" customWidth="1"/>
    <col min="5662" max="5662" width="10.125" style="1" customWidth="1"/>
    <col min="5663" max="5888" width="9" style="1"/>
    <col min="5889" max="5889" width="0.625" style="1" customWidth="1"/>
    <col min="5890" max="5890" width="25.25" style="1" customWidth="1"/>
    <col min="5891" max="5891" width="20.625" style="1" customWidth="1"/>
    <col min="5892" max="5896" width="2" style="1" customWidth="1"/>
    <col min="5897" max="5913" width="1.625" style="1" customWidth="1"/>
    <col min="5914" max="5916" width="8.625" style="1" customWidth="1"/>
    <col min="5917" max="5917" width="9.25" style="1" customWidth="1"/>
    <col min="5918" max="5918" width="10.125" style="1" customWidth="1"/>
    <col min="5919" max="6144" width="9" style="1"/>
    <col min="6145" max="6145" width="0.625" style="1" customWidth="1"/>
    <col min="6146" max="6146" width="25.25" style="1" customWidth="1"/>
    <col min="6147" max="6147" width="20.625" style="1" customWidth="1"/>
    <col min="6148" max="6152" width="2" style="1" customWidth="1"/>
    <col min="6153" max="6169" width="1.625" style="1" customWidth="1"/>
    <col min="6170" max="6172" width="8.625" style="1" customWidth="1"/>
    <col min="6173" max="6173" width="9.25" style="1" customWidth="1"/>
    <col min="6174" max="6174" width="10.125" style="1" customWidth="1"/>
    <col min="6175" max="6400" width="9" style="1"/>
    <col min="6401" max="6401" width="0.625" style="1" customWidth="1"/>
    <col min="6402" max="6402" width="25.25" style="1" customWidth="1"/>
    <col min="6403" max="6403" width="20.625" style="1" customWidth="1"/>
    <col min="6404" max="6408" width="2" style="1" customWidth="1"/>
    <col min="6409" max="6425" width="1.625" style="1" customWidth="1"/>
    <col min="6426" max="6428" width="8.625" style="1" customWidth="1"/>
    <col min="6429" max="6429" width="9.25" style="1" customWidth="1"/>
    <col min="6430" max="6430" width="10.125" style="1" customWidth="1"/>
    <col min="6431" max="6656" width="9" style="1"/>
    <col min="6657" max="6657" width="0.625" style="1" customWidth="1"/>
    <col min="6658" max="6658" width="25.25" style="1" customWidth="1"/>
    <col min="6659" max="6659" width="20.625" style="1" customWidth="1"/>
    <col min="6660" max="6664" width="2" style="1" customWidth="1"/>
    <col min="6665" max="6681" width="1.625" style="1" customWidth="1"/>
    <col min="6682" max="6684" width="8.625" style="1" customWidth="1"/>
    <col min="6685" max="6685" width="9.25" style="1" customWidth="1"/>
    <col min="6686" max="6686" width="10.125" style="1" customWidth="1"/>
    <col min="6687" max="6912" width="9" style="1"/>
    <col min="6913" max="6913" width="0.625" style="1" customWidth="1"/>
    <col min="6914" max="6914" width="25.25" style="1" customWidth="1"/>
    <col min="6915" max="6915" width="20.625" style="1" customWidth="1"/>
    <col min="6916" max="6920" width="2" style="1" customWidth="1"/>
    <col min="6921" max="6937" width="1.625" style="1" customWidth="1"/>
    <col min="6938" max="6940" width="8.625" style="1" customWidth="1"/>
    <col min="6941" max="6941" width="9.25" style="1" customWidth="1"/>
    <col min="6942" max="6942" width="10.125" style="1" customWidth="1"/>
    <col min="6943" max="7168" width="9" style="1"/>
    <col min="7169" max="7169" width="0.625" style="1" customWidth="1"/>
    <col min="7170" max="7170" width="25.25" style="1" customWidth="1"/>
    <col min="7171" max="7171" width="20.625" style="1" customWidth="1"/>
    <col min="7172" max="7176" width="2" style="1" customWidth="1"/>
    <col min="7177" max="7193" width="1.625" style="1" customWidth="1"/>
    <col min="7194" max="7196" width="8.625" style="1" customWidth="1"/>
    <col min="7197" max="7197" width="9.25" style="1" customWidth="1"/>
    <col min="7198" max="7198" width="10.125" style="1" customWidth="1"/>
    <col min="7199" max="7424" width="9" style="1"/>
    <col min="7425" max="7425" width="0.625" style="1" customWidth="1"/>
    <col min="7426" max="7426" width="25.25" style="1" customWidth="1"/>
    <col min="7427" max="7427" width="20.625" style="1" customWidth="1"/>
    <col min="7428" max="7432" width="2" style="1" customWidth="1"/>
    <col min="7433" max="7449" width="1.625" style="1" customWidth="1"/>
    <col min="7450" max="7452" width="8.625" style="1" customWidth="1"/>
    <col min="7453" max="7453" width="9.25" style="1" customWidth="1"/>
    <col min="7454" max="7454" width="10.125" style="1" customWidth="1"/>
    <col min="7455" max="7680" width="9" style="1"/>
    <col min="7681" max="7681" width="0.625" style="1" customWidth="1"/>
    <col min="7682" max="7682" width="25.25" style="1" customWidth="1"/>
    <col min="7683" max="7683" width="20.625" style="1" customWidth="1"/>
    <col min="7684" max="7688" width="2" style="1" customWidth="1"/>
    <col min="7689" max="7705" width="1.625" style="1" customWidth="1"/>
    <col min="7706" max="7708" width="8.625" style="1" customWidth="1"/>
    <col min="7709" max="7709" width="9.25" style="1" customWidth="1"/>
    <col min="7710" max="7710" width="10.125" style="1" customWidth="1"/>
    <col min="7711" max="7936" width="9" style="1"/>
    <col min="7937" max="7937" width="0.625" style="1" customWidth="1"/>
    <col min="7938" max="7938" width="25.25" style="1" customWidth="1"/>
    <col min="7939" max="7939" width="20.625" style="1" customWidth="1"/>
    <col min="7940" max="7944" width="2" style="1" customWidth="1"/>
    <col min="7945" max="7961" width="1.625" style="1" customWidth="1"/>
    <col min="7962" max="7964" width="8.625" style="1" customWidth="1"/>
    <col min="7965" max="7965" width="9.25" style="1" customWidth="1"/>
    <col min="7966" max="7966" width="10.125" style="1" customWidth="1"/>
    <col min="7967" max="8192" width="9" style="1"/>
    <col min="8193" max="8193" width="0.625" style="1" customWidth="1"/>
    <col min="8194" max="8194" width="25.25" style="1" customWidth="1"/>
    <col min="8195" max="8195" width="20.625" style="1" customWidth="1"/>
    <col min="8196" max="8200" width="2" style="1" customWidth="1"/>
    <col min="8201" max="8217" width="1.625" style="1" customWidth="1"/>
    <col min="8218" max="8220" width="8.625" style="1" customWidth="1"/>
    <col min="8221" max="8221" width="9.25" style="1" customWidth="1"/>
    <col min="8222" max="8222" width="10.125" style="1" customWidth="1"/>
    <col min="8223" max="8448" width="9" style="1"/>
    <col min="8449" max="8449" width="0.625" style="1" customWidth="1"/>
    <col min="8450" max="8450" width="25.25" style="1" customWidth="1"/>
    <col min="8451" max="8451" width="20.625" style="1" customWidth="1"/>
    <col min="8452" max="8456" width="2" style="1" customWidth="1"/>
    <col min="8457" max="8473" width="1.625" style="1" customWidth="1"/>
    <col min="8474" max="8476" width="8.625" style="1" customWidth="1"/>
    <col min="8477" max="8477" width="9.25" style="1" customWidth="1"/>
    <col min="8478" max="8478" width="10.125" style="1" customWidth="1"/>
    <col min="8479" max="8704" width="9" style="1"/>
    <col min="8705" max="8705" width="0.625" style="1" customWidth="1"/>
    <col min="8706" max="8706" width="25.25" style="1" customWidth="1"/>
    <col min="8707" max="8707" width="20.625" style="1" customWidth="1"/>
    <col min="8708" max="8712" width="2" style="1" customWidth="1"/>
    <col min="8713" max="8729" width="1.625" style="1" customWidth="1"/>
    <col min="8730" max="8732" width="8.625" style="1" customWidth="1"/>
    <col min="8733" max="8733" width="9.25" style="1" customWidth="1"/>
    <col min="8734" max="8734" width="10.125" style="1" customWidth="1"/>
    <col min="8735" max="8960" width="9" style="1"/>
    <col min="8961" max="8961" width="0.625" style="1" customWidth="1"/>
    <col min="8962" max="8962" width="25.25" style="1" customWidth="1"/>
    <col min="8963" max="8963" width="20.625" style="1" customWidth="1"/>
    <col min="8964" max="8968" width="2" style="1" customWidth="1"/>
    <col min="8969" max="8985" width="1.625" style="1" customWidth="1"/>
    <col min="8986" max="8988" width="8.625" style="1" customWidth="1"/>
    <col min="8989" max="8989" width="9.25" style="1" customWidth="1"/>
    <col min="8990" max="8990" width="10.125" style="1" customWidth="1"/>
    <col min="8991" max="9216" width="9" style="1"/>
    <col min="9217" max="9217" width="0.625" style="1" customWidth="1"/>
    <col min="9218" max="9218" width="25.25" style="1" customWidth="1"/>
    <col min="9219" max="9219" width="20.625" style="1" customWidth="1"/>
    <col min="9220" max="9224" width="2" style="1" customWidth="1"/>
    <col min="9225" max="9241" width="1.625" style="1" customWidth="1"/>
    <col min="9242" max="9244" width="8.625" style="1" customWidth="1"/>
    <col min="9245" max="9245" width="9.25" style="1" customWidth="1"/>
    <col min="9246" max="9246" width="10.125" style="1" customWidth="1"/>
    <col min="9247" max="9472" width="9" style="1"/>
    <col min="9473" max="9473" width="0.625" style="1" customWidth="1"/>
    <col min="9474" max="9474" width="25.25" style="1" customWidth="1"/>
    <col min="9475" max="9475" width="20.625" style="1" customWidth="1"/>
    <col min="9476" max="9480" width="2" style="1" customWidth="1"/>
    <col min="9481" max="9497" width="1.625" style="1" customWidth="1"/>
    <col min="9498" max="9500" width="8.625" style="1" customWidth="1"/>
    <col min="9501" max="9501" width="9.25" style="1" customWidth="1"/>
    <col min="9502" max="9502" width="10.125" style="1" customWidth="1"/>
    <col min="9503" max="9728" width="9" style="1"/>
    <col min="9729" max="9729" width="0.625" style="1" customWidth="1"/>
    <col min="9730" max="9730" width="25.25" style="1" customWidth="1"/>
    <col min="9731" max="9731" width="20.625" style="1" customWidth="1"/>
    <col min="9732" max="9736" width="2" style="1" customWidth="1"/>
    <col min="9737" max="9753" width="1.625" style="1" customWidth="1"/>
    <col min="9754" max="9756" width="8.625" style="1" customWidth="1"/>
    <col min="9757" max="9757" width="9.25" style="1" customWidth="1"/>
    <col min="9758" max="9758" width="10.125" style="1" customWidth="1"/>
    <col min="9759" max="9984" width="9" style="1"/>
    <col min="9985" max="9985" width="0.625" style="1" customWidth="1"/>
    <col min="9986" max="9986" width="25.25" style="1" customWidth="1"/>
    <col min="9987" max="9987" width="20.625" style="1" customWidth="1"/>
    <col min="9988" max="9992" width="2" style="1" customWidth="1"/>
    <col min="9993" max="10009" width="1.625" style="1" customWidth="1"/>
    <col min="10010" max="10012" width="8.625" style="1" customWidth="1"/>
    <col min="10013" max="10013" width="9.25" style="1" customWidth="1"/>
    <col min="10014" max="10014" width="10.125" style="1" customWidth="1"/>
    <col min="10015" max="10240" width="9" style="1"/>
    <col min="10241" max="10241" width="0.625" style="1" customWidth="1"/>
    <col min="10242" max="10242" width="25.25" style="1" customWidth="1"/>
    <col min="10243" max="10243" width="20.625" style="1" customWidth="1"/>
    <col min="10244" max="10248" width="2" style="1" customWidth="1"/>
    <col min="10249" max="10265" width="1.625" style="1" customWidth="1"/>
    <col min="10266" max="10268" width="8.625" style="1" customWidth="1"/>
    <col min="10269" max="10269" width="9.25" style="1" customWidth="1"/>
    <col min="10270" max="10270" width="10.125" style="1" customWidth="1"/>
    <col min="10271" max="10496" width="9" style="1"/>
    <col min="10497" max="10497" width="0.625" style="1" customWidth="1"/>
    <col min="10498" max="10498" width="25.25" style="1" customWidth="1"/>
    <col min="10499" max="10499" width="20.625" style="1" customWidth="1"/>
    <col min="10500" max="10504" width="2" style="1" customWidth="1"/>
    <col min="10505" max="10521" width="1.625" style="1" customWidth="1"/>
    <col min="10522" max="10524" width="8.625" style="1" customWidth="1"/>
    <col min="10525" max="10525" width="9.25" style="1" customWidth="1"/>
    <col min="10526" max="10526" width="10.125" style="1" customWidth="1"/>
    <col min="10527" max="10752" width="9" style="1"/>
    <col min="10753" max="10753" width="0.625" style="1" customWidth="1"/>
    <col min="10754" max="10754" width="25.25" style="1" customWidth="1"/>
    <col min="10755" max="10755" width="20.625" style="1" customWidth="1"/>
    <col min="10756" max="10760" width="2" style="1" customWidth="1"/>
    <col min="10761" max="10777" width="1.625" style="1" customWidth="1"/>
    <col min="10778" max="10780" width="8.625" style="1" customWidth="1"/>
    <col min="10781" max="10781" width="9.25" style="1" customWidth="1"/>
    <col min="10782" max="10782" width="10.125" style="1" customWidth="1"/>
    <col min="10783" max="11008" width="9" style="1"/>
    <col min="11009" max="11009" width="0.625" style="1" customWidth="1"/>
    <col min="11010" max="11010" width="25.25" style="1" customWidth="1"/>
    <col min="11011" max="11011" width="20.625" style="1" customWidth="1"/>
    <col min="11012" max="11016" width="2" style="1" customWidth="1"/>
    <col min="11017" max="11033" width="1.625" style="1" customWidth="1"/>
    <col min="11034" max="11036" width="8.625" style="1" customWidth="1"/>
    <col min="11037" max="11037" width="9.25" style="1" customWidth="1"/>
    <col min="11038" max="11038" width="10.125" style="1" customWidth="1"/>
    <col min="11039" max="11264" width="9" style="1"/>
    <col min="11265" max="11265" width="0.625" style="1" customWidth="1"/>
    <col min="11266" max="11266" width="25.25" style="1" customWidth="1"/>
    <col min="11267" max="11267" width="20.625" style="1" customWidth="1"/>
    <col min="11268" max="11272" width="2" style="1" customWidth="1"/>
    <col min="11273" max="11289" width="1.625" style="1" customWidth="1"/>
    <col min="11290" max="11292" width="8.625" style="1" customWidth="1"/>
    <col min="11293" max="11293" width="9.25" style="1" customWidth="1"/>
    <col min="11294" max="11294" width="10.125" style="1" customWidth="1"/>
    <col min="11295" max="11520" width="9" style="1"/>
    <col min="11521" max="11521" width="0.625" style="1" customWidth="1"/>
    <col min="11522" max="11522" width="25.25" style="1" customWidth="1"/>
    <col min="11523" max="11523" width="20.625" style="1" customWidth="1"/>
    <col min="11524" max="11528" width="2" style="1" customWidth="1"/>
    <col min="11529" max="11545" width="1.625" style="1" customWidth="1"/>
    <col min="11546" max="11548" width="8.625" style="1" customWidth="1"/>
    <col min="11549" max="11549" width="9.25" style="1" customWidth="1"/>
    <col min="11550" max="11550" width="10.125" style="1" customWidth="1"/>
    <col min="11551" max="11776" width="9" style="1"/>
    <col min="11777" max="11777" width="0.625" style="1" customWidth="1"/>
    <col min="11778" max="11778" width="25.25" style="1" customWidth="1"/>
    <col min="11779" max="11779" width="20.625" style="1" customWidth="1"/>
    <col min="11780" max="11784" width="2" style="1" customWidth="1"/>
    <col min="11785" max="11801" width="1.625" style="1" customWidth="1"/>
    <col min="11802" max="11804" width="8.625" style="1" customWidth="1"/>
    <col min="11805" max="11805" width="9.25" style="1" customWidth="1"/>
    <col min="11806" max="11806" width="10.125" style="1" customWidth="1"/>
    <col min="11807" max="12032" width="9" style="1"/>
    <col min="12033" max="12033" width="0.625" style="1" customWidth="1"/>
    <col min="12034" max="12034" width="25.25" style="1" customWidth="1"/>
    <col min="12035" max="12035" width="20.625" style="1" customWidth="1"/>
    <col min="12036" max="12040" width="2" style="1" customWidth="1"/>
    <col min="12041" max="12057" width="1.625" style="1" customWidth="1"/>
    <col min="12058" max="12060" width="8.625" style="1" customWidth="1"/>
    <col min="12061" max="12061" width="9.25" style="1" customWidth="1"/>
    <col min="12062" max="12062" width="10.125" style="1" customWidth="1"/>
    <col min="12063" max="12288" width="9" style="1"/>
    <col min="12289" max="12289" width="0.625" style="1" customWidth="1"/>
    <col min="12290" max="12290" width="25.25" style="1" customWidth="1"/>
    <col min="12291" max="12291" width="20.625" style="1" customWidth="1"/>
    <col min="12292" max="12296" width="2" style="1" customWidth="1"/>
    <col min="12297" max="12313" width="1.625" style="1" customWidth="1"/>
    <col min="12314" max="12316" width="8.625" style="1" customWidth="1"/>
    <col min="12317" max="12317" width="9.25" style="1" customWidth="1"/>
    <col min="12318" max="12318" width="10.125" style="1" customWidth="1"/>
    <col min="12319" max="12544" width="9" style="1"/>
    <col min="12545" max="12545" width="0.625" style="1" customWidth="1"/>
    <col min="12546" max="12546" width="25.25" style="1" customWidth="1"/>
    <col min="12547" max="12547" width="20.625" style="1" customWidth="1"/>
    <col min="12548" max="12552" width="2" style="1" customWidth="1"/>
    <col min="12553" max="12569" width="1.625" style="1" customWidth="1"/>
    <col min="12570" max="12572" width="8.625" style="1" customWidth="1"/>
    <col min="12573" max="12573" width="9.25" style="1" customWidth="1"/>
    <col min="12574" max="12574" width="10.125" style="1" customWidth="1"/>
    <col min="12575" max="12800" width="9" style="1"/>
    <col min="12801" max="12801" width="0.625" style="1" customWidth="1"/>
    <col min="12802" max="12802" width="25.25" style="1" customWidth="1"/>
    <col min="12803" max="12803" width="20.625" style="1" customWidth="1"/>
    <col min="12804" max="12808" width="2" style="1" customWidth="1"/>
    <col min="12809" max="12825" width="1.625" style="1" customWidth="1"/>
    <col min="12826" max="12828" width="8.625" style="1" customWidth="1"/>
    <col min="12829" max="12829" width="9.25" style="1" customWidth="1"/>
    <col min="12830" max="12830" width="10.125" style="1" customWidth="1"/>
    <col min="12831" max="13056" width="9" style="1"/>
    <col min="13057" max="13057" width="0.625" style="1" customWidth="1"/>
    <col min="13058" max="13058" width="25.25" style="1" customWidth="1"/>
    <col min="13059" max="13059" width="20.625" style="1" customWidth="1"/>
    <col min="13060" max="13064" width="2" style="1" customWidth="1"/>
    <col min="13065" max="13081" width="1.625" style="1" customWidth="1"/>
    <col min="13082" max="13084" width="8.625" style="1" customWidth="1"/>
    <col min="13085" max="13085" width="9.25" style="1" customWidth="1"/>
    <col min="13086" max="13086" width="10.125" style="1" customWidth="1"/>
    <col min="13087" max="13312" width="9" style="1"/>
    <col min="13313" max="13313" width="0.625" style="1" customWidth="1"/>
    <col min="13314" max="13314" width="25.25" style="1" customWidth="1"/>
    <col min="13315" max="13315" width="20.625" style="1" customWidth="1"/>
    <col min="13316" max="13320" width="2" style="1" customWidth="1"/>
    <col min="13321" max="13337" width="1.625" style="1" customWidth="1"/>
    <col min="13338" max="13340" width="8.625" style="1" customWidth="1"/>
    <col min="13341" max="13341" width="9.25" style="1" customWidth="1"/>
    <col min="13342" max="13342" width="10.125" style="1" customWidth="1"/>
    <col min="13343" max="13568" width="9" style="1"/>
    <col min="13569" max="13569" width="0.625" style="1" customWidth="1"/>
    <col min="13570" max="13570" width="25.25" style="1" customWidth="1"/>
    <col min="13571" max="13571" width="20.625" style="1" customWidth="1"/>
    <col min="13572" max="13576" width="2" style="1" customWidth="1"/>
    <col min="13577" max="13593" width="1.625" style="1" customWidth="1"/>
    <col min="13594" max="13596" width="8.625" style="1" customWidth="1"/>
    <col min="13597" max="13597" width="9.25" style="1" customWidth="1"/>
    <col min="13598" max="13598" width="10.125" style="1" customWidth="1"/>
    <col min="13599" max="13824" width="9" style="1"/>
    <col min="13825" max="13825" width="0.625" style="1" customWidth="1"/>
    <col min="13826" max="13826" width="25.25" style="1" customWidth="1"/>
    <col min="13827" max="13827" width="20.625" style="1" customWidth="1"/>
    <col min="13828" max="13832" width="2" style="1" customWidth="1"/>
    <col min="13833" max="13849" width="1.625" style="1" customWidth="1"/>
    <col min="13850" max="13852" width="8.625" style="1" customWidth="1"/>
    <col min="13853" max="13853" width="9.25" style="1" customWidth="1"/>
    <col min="13854" max="13854" width="10.125" style="1" customWidth="1"/>
    <col min="13855" max="14080" width="9" style="1"/>
    <col min="14081" max="14081" width="0.625" style="1" customWidth="1"/>
    <col min="14082" max="14082" width="25.25" style="1" customWidth="1"/>
    <col min="14083" max="14083" width="20.625" style="1" customWidth="1"/>
    <col min="14084" max="14088" width="2" style="1" customWidth="1"/>
    <col min="14089" max="14105" width="1.625" style="1" customWidth="1"/>
    <col min="14106" max="14108" width="8.625" style="1" customWidth="1"/>
    <col min="14109" max="14109" width="9.25" style="1" customWidth="1"/>
    <col min="14110" max="14110" width="10.125" style="1" customWidth="1"/>
    <col min="14111" max="14336" width="9" style="1"/>
    <col min="14337" max="14337" width="0.625" style="1" customWidth="1"/>
    <col min="14338" max="14338" width="25.25" style="1" customWidth="1"/>
    <col min="14339" max="14339" width="20.625" style="1" customWidth="1"/>
    <col min="14340" max="14344" width="2" style="1" customWidth="1"/>
    <col min="14345" max="14361" width="1.625" style="1" customWidth="1"/>
    <col min="14362" max="14364" width="8.625" style="1" customWidth="1"/>
    <col min="14365" max="14365" width="9.25" style="1" customWidth="1"/>
    <col min="14366" max="14366" width="10.125" style="1" customWidth="1"/>
    <col min="14367" max="14592" width="9" style="1"/>
    <col min="14593" max="14593" width="0.625" style="1" customWidth="1"/>
    <col min="14594" max="14594" width="25.25" style="1" customWidth="1"/>
    <col min="14595" max="14595" width="20.625" style="1" customWidth="1"/>
    <col min="14596" max="14600" width="2" style="1" customWidth="1"/>
    <col min="14601" max="14617" width="1.625" style="1" customWidth="1"/>
    <col min="14618" max="14620" width="8.625" style="1" customWidth="1"/>
    <col min="14621" max="14621" width="9.25" style="1" customWidth="1"/>
    <col min="14622" max="14622" width="10.125" style="1" customWidth="1"/>
    <col min="14623" max="14848" width="9" style="1"/>
    <col min="14849" max="14849" width="0.625" style="1" customWidth="1"/>
    <col min="14850" max="14850" width="25.25" style="1" customWidth="1"/>
    <col min="14851" max="14851" width="20.625" style="1" customWidth="1"/>
    <col min="14852" max="14856" width="2" style="1" customWidth="1"/>
    <col min="14857" max="14873" width="1.625" style="1" customWidth="1"/>
    <col min="14874" max="14876" width="8.625" style="1" customWidth="1"/>
    <col min="14877" max="14877" width="9.25" style="1" customWidth="1"/>
    <col min="14878" max="14878" width="10.125" style="1" customWidth="1"/>
    <col min="14879" max="15104" width="9" style="1"/>
    <col min="15105" max="15105" width="0.625" style="1" customWidth="1"/>
    <col min="15106" max="15106" width="25.25" style="1" customWidth="1"/>
    <col min="15107" max="15107" width="20.625" style="1" customWidth="1"/>
    <col min="15108" max="15112" width="2" style="1" customWidth="1"/>
    <col min="15113" max="15129" width="1.625" style="1" customWidth="1"/>
    <col min="15130" max="15132" width="8.625" style="1" customWidth="1"/>
    <col min="15133" max="15133" width="9.25" style="1" customWidth="1"/>
    <col min="15134" max="15134" width="10.125" style="1" customWidth="1"/>
    <col min="15135" max="15360" width="9" style="1"/>
    <col min="15361" max="15361" width="0.625" style="1" customWidth="1"/>
    <col min="15362" max="15362" width="25.25" style="1" customWidth="1"/>
    <col min="15363" max="15363" width="20.625" style="1" customWidth="1"/>
    <col min="15364" max="15368" width="2" style="1" customWidth="1"/>
    <col min="15369" max="15385" width="1.625" style="1" customWidth="1"/>
    <col min="15386" max="15388" width="8.625" style="1" customWidth="1"/>
    <col min="15389" max="15389" width="9.25" style="1" customWidth="1"/>
    <col min="15390" max="15390" width="10.125" style="1" customWidth="1"/>
    <col min="15391" max="15616" width="9" style="1"/>
    <col min="15617" max="15617" width="0.625" style="1" customWidth="1"/>
    <col min="15618" max="15618" width="25.25" style="1" customWidth="1"/>
    <col min="15619" max="15619" width="20.625" style="1" customWidth="1"/>
    <col min="15620" max="15624" width="2" style="1" customWidth="1"/>
    <col min="15625" max="15641" width="1.625" style="1" customWidth="1"/>
    <col min="15642" max="15644" width="8.625" style="1" customWidth="1"/>
    <col min="15645" max="15645" width="9.25" style="1" customWidth="1"/>
    <col min="15646" max="15646" width="10.125" style="1" customWidth="1"/>
    <col min="15647" max="15872" width="9" style="1"/>
    <col min="15873" max="15873" width="0.625" style="1" customWidth="1"/>
    <col min="15874" max="15874" width="25.25" style="1" customWidth="1"/>
    <col min="15875" max="15875" width="20.625" style="1" customWidth="1"/>
    <col min="15876" max="15880" width="2" style="1" customWidth="1"/>
    <col min="15881" max="15897" width="1.625" style="1" customWidth="1"/>
    <col min="15898" max="15900" width="8.625" style="1" customWidth="1"/>
    <col min="15901" max="15901" width="9.25" style="1" customWidth="1"/>
    <col min="15902" max="15902" width="10.125" style="1" customWidth="1"/>
    <col min="15903" max="16128" width="9" style="1"/>
    <col min="16129" max="16129" width="0.625" style="1" customWidth="1"/>
    <col min="16130" max="16130" width="25.25" style="1" customWidth="1"/>
    <col min="16131" max="16131" width="20.625" style="1" customWidth="1"/>
    <col min="16132" max="16136" width="2" style="1" customWidth="1"/>
    <col min="16137" max="16153" width="1.625" style="1" customWidth="1"/>
    <col min="16154" max="16156" width="8.625" style="1" customWidth="1"/>
    <col min="16157" max="16157" width="9.25" style="1" customWidth="1"/>
    <col min="16158" max="16158" width="10.125" style="1" customWidth="1"/>
    <col min="16159" max="16384" width="9" style="1"/>
  </cols>
  <sheetData>
    <row r="1" spans="2:31" x14ac:dyDescent="0.3">
      <c r="B1" s="210" t="s">
        <v>3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</row>
    <row r="2" spans="2:31" x14ac:dyDescent="0.3"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</row>
    <row r="3" spans="2:31" ht="24" customHeight="1" thickBot="1" x14ac:dyDescent="0.35">
      <c r="B3" s="6" t="s">
        <v>4</v>
      </c>
      <c r="C3" s="7" t="s">
        <v>5</v>
      </c>
      <c r="D3" s="212" t="s">
        <v>6</v>
      </c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7" t="s">
        <v>0</v>
      </c>
      <c r="AA3" s="7" t="s">
        <v>1</v>
      </c>
      <c r="AB3" s="7" t="s">
        <v>7</v>
      </c>
      <c r="AC3" s="7" t="s">
        <v>8</v>
      </c>
      <c r="AD3" s="8" t="s">
        <v>9</v>
      </c>
    </row>
    <row r="4" spans="2:31" s="12" customFormat="1" ht="18.75" customHeight="1" thickTop="1" x14ac:dyDescent="0.3">
      <c r="B4" s="28" t="s">
        <v>36</v>
      </c>
      <c r="C4" s="27" t="s">
        <v>37</v>
      </c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  <c r="Z4" s="23">
        <f>SUM(Z5:Z8)</f>
        <v>5126.5619999999999</v>
      </c>
      <c r="AA4" s="23">
        <f>SUM(AA5:AA8)</f>
        <v>47230</v>
      </c>
      <c r="AB4" s="23">
        <f>SUM(AB5:AB8)</f>
        <v>6169.2830999999996</v>
      </c>
      <c r="AC4" s="121">
        <f>SUM(AC5:AC8)</f>
        <v>58525.845099999999</v>
      </c>
      <c r="AD4" s="24"/>
      <c r="AE4" s="25"/>
    </row>
    <row r="5" spans="2:31" ht="18.75" customHeight="1" x14ac:dyDescent="0.3">
      <c r="B5" s="2" t="s">
        <v>10</v>
      </c>
      <c r="C5" s="3" t="s">
        <v>11</v>
      </c>
      <c r="D5" s="213">
        <v>20793000</v>
      </c>
      <c r="E5" s="208"/>
      <c r="F5" s="208"/>
      <c r="G5" s="208"/>
      <c r="H5" s="208"/>
      <c r="I5" s="208" t="s">
        <v>12</v>
      </c>
      <c r="J5" s="208"/>
      <c r="K5" s="208">
        <v>2967</v>
      </c>
      <c r="L5" s="208"/>
      <c r="M5" s="208"/>
      <c r="N5" s="4" t="s">
        <v>13</v>
      </c>
      <c r="O5" s="208" t="s">
        <v>14</v>
      </c>
      <c r="P5" s="208"/>
      <c r="Q5" s="208"/>
      <c r="R5" s="4"/>
      <c r="S5" s="4"/>
      <c r="T5" s="4"/>
      <c r="U5" s="4"/>
      <c r="V5" s="4"/>
      <c r="W5" s="4"/>
      <c r="X5" s="4"/>
      <c r="Y5" s="5"/>
      <c r="Z5" s="17"/>
      <c r="AA5" s="17"/>
      <c r="AB5" s="17">
        <f>D5*K5*0.0000001</f>
        <v>6169.2830999999996</v>
      </c>
      <c r="AC5" s="18">
        <f>SUM(Z5:AB5)</f>
        <v>6169.2830999999996</v>
      </c>
      <c r="AD5" s="19"/>
      <c r="AE5" s="26"/>
    </row>
    <row r="6" spans="2:31" ht="18.75" customHeight="1" x14ac:dyDescent="0.3">
      <c r="B6" s="2" t="s">
        <v>38</v>
      </c>
      <c r="C6" s="3" t="s">
        <v>15</v>
      </c>
      <c r="D6" s="207">
        <v>2.9</v>
      </c>
      <c r="E6" s="208"/>
      <c r="F6" s="208"/>
      <c r="G6" s="208"/>
      <c r="H6" s="4" t="s">
        <v>16</v>
      </c>
      <c r="I6" s="4" t="s">
        <v>13</v>
      </c>
      <c r="J6" s="208">
        <v>1281</v>
      </c>
      <c r="K6" s="208"/>
      <c r="L6" s="208"/>
      <c r="M6" s="20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5"/>
      <c r="Z6" s="17">
        <f>D6*J6</f>
        <v>3714.9</v>
      </c>
      <c r="AA6" s="17"/>
      <c r="AB6" s="17"/>
      <c r="AC6" s="18">
        <f>SUM(Z6:AB6)</f>
        <v>3714.9</v>
      </c>
      <c r="AD6" s="19" t="s">
        <v>11</v>
      </c>
      <c r="AE6" s="26"/>
    </row>
    <row r="7" spans="2:31" ht="18.75" customHeight="1" x14ac:dyDescent="0.3">
      <c r="B7" s="2" t="s">
        <v>17</v>
      </c>
      <c r="C7" s="3" t="s">
        <v>39</v>
      </c>
      <c r="D7" s="207">
        <v>38</v>
      </c>
      <c r="E7" s="208"/>
      <c r="F7" s="208"/>
      <c r="G7" s="208"/>
      <c r="H7" s="4" t="s">
        <v>18</v>
      </c>
      <c r="I7" s="4" t="s">
        <v>13</v>
      </c>
      <c r="J7" s="208">
        <f>Z6</f>
        <v>3714.9</v>
      </c>
      <c r="K7" s="208"/>
      <c r="L7" s="208"/>
      <c r="M7" s="20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5"/>
      <c r="Z7" s="17">
        <f>D7%*J7</f>
        <v>1411.662</v>
      </c>
      <c r="AA7" s="17"/>
      <c r="AB7" s="17"/>
      <c r="AC7" s="18">
        <f>SUM(Z7:AB7)</f>
        <v>1411.662</v>
      </c>
      <c r="AD7" s="19" t="s">
        <v>11</v>
      </c>
      <c r="AE7" s="26"/>
    </row>
    <row r="8" spans="2:31" ht="18.75" customHeight="1" x14ac:dyDescent="0.3">
      <c r="B8" s="13" t="s">
        <v>19</v>
      </c>
      <c r="C8" s="14" t="s">
        <v>11</v>
      </c>
      <c r="D8" s="209">
        <v>1</v>
      </c>
      <c r="E8" s="206"/>
      <c r="F8" s="206"/>
      <c r="G8" s="15" t="s">
        <v>2</v>
      </c>
      <c r="H8" s="15" t="s">
        <v>13</v>
      </c>
      <c r="I8" s="206">
        <v>226709</v>
      </c>
      <c r="J8" s="206"/>
      <c r="K8" s="206"/>
      <c r="L8" s="206"/>
      <c r="M8" s="15" t="s">
        <v>13</v>
      </c>
      <c r="N8" s="206" t="s">
        <v>20</v>
      </c>
      <c r="O8" s="206"/>
      <c r="P8" s="206"/>
      <c r="Q8" s="206"/>
      <c r="R8" s="206"/>
      <c r="S8" s="206"/>
      <c r="T8" s="206"/>
      <c r="U8" s="206"/>
      <c r="V8" s="206"/>
      <c r="W8" s="15"/>
      <c r="X8" s="15"/>
      <c r="Y8" s="16"/>
      <c r="Z8" s="20"/>
      <c r="AA8" s="20">
        <f>TRUNC(D8*I8*0.20833,0)</f>
        <v>47230</v>
      </c>
      <c r="AB8" s="20"/>
      <c r="AC8" s="21">
        <f>SUM(Z8:AB8)</f>
        <v>47230</v>
      </c>
      <c r="AD8" s="22" t="s">
        <v>11</v>
      </c>
      <c r="AE8" s="26"/>
    </row>
    <row r="9" spans="2:31" x14ac:dyDescent="0.3">
      <c r="Z9" s="26"/>
      <c r="AA9" s="26"/>
      <c r="AB9" s="26"/>
      <c r="AC9" s="26"/>
      <c r="AD9" s="26"/>
      <c r="AE9" s="26"/>
    </row>
    <row r="10" spans="2:31" x14ac:dyDescent="0.3">
      <c r="Z10" s="26"/>
      <c r="AA10" s="26"/>
      <c r="AB10" s="26"/>
      <c r="AC10" s="26"/>
      <c r="AD10" s="26"/>
      <c r="AE10" s="26"/>
    </row>
  </sheetData>
  <mergeCells count="13">
    <mergeCell ref="B1:AD2"/>
    <mergeCell ref="D3:Y3"/>
    <mergeCell ref="D5:H5"/>
    <mergeCell ref="I5:J5"/>
    <mergeCell ref="K5:M5"/>
    <mergeCell ref="O5:Q5"/>
    <mergeCell ref="N8:V8"/>
    <mergeCell ref="D6:G6"/>
    <mergeCell ref="J6:M6"/>
    <mergeCell ref="D7:G7"/>
    <mergeCell ref="J7:M7"/>
    <mergeCell ref="D8:F8"/>
    <mergeCell ref="I8:L8"/>
  </mergeCells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산출근거</vt:lpstr>
      <vt:lpstr>일위대가표</vt:lpstr>
      <vt:lpstr>덤프트럭2.5톤</vt:lpstr>
      <vt:lpstr>일위대가표!Print_Area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신희성업무 신희성업무</cp:lastModifiedBy>
  <cp:lastPrinted>2024-03-28T03:54:04Z</cp:lastPrinted>
  <dcterms:created xsi:type="dcterms:W3CDTF">2024-03-28T03:31:31Z</dcterms:created>
  <dcterms:modified xsi:type="dcterms:W3CDTF">2024-10-29T03:48:50Z</dcterms:modified>
</cp:coreProperties>
</file>